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 activeTab="2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39" i="3"/>
  <c r="J138" i="3"/>
  <c r="I137" i="3"/>
  <c r="H137" i="3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19" i="3"/>
  <c r="H119" i="3"/>
  <c r="J119" i="3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3"/>
  <c r="I42" i="3"/>
  <c r="H42" i="2" s="1"/>
  <c r="H42" i="3"/>
  <c r="J41" i="3"/>
  <c r="I40" i="3"/>
  <c r="H40" i="2" s="1"/>
  <c r="H40" i="3"/>
  <c r="J39" i="3"/>
  <c r="I38" i="3"/>
  <c r="H38" i="3"/>
  <c r="J38" i="3" s="1"/>
  <c r="I37" i="3"/>
  <c r="H37" i="3"/>
  <c r="G37" i="2" s="1"/>
  <c r="H36" i="3"/>
  <c r="J34" i="3"/>
  <c r="J33" i="3"/>
  <c r="I33" i="3"/>
  <c r="J32" i="3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/>
  <c r="I24" i="2" s="1"/>
  <c r="I24" i="3"/>
  <c r="J23" i="3"/>
  <c r="I23" i="2" s="1"/>
  <c r="I23" i="3"/>
  <c r="J22" i="3"/>
  <c r="I22" i="2" s="1"/>
  <c r="I22" i="3"/>
  <c r="H22" i="3"/>
  <c r="G22" i="2" s="1"/>
  <c r="J21" i="3"/>
  <c r="I21" i="3"/>
  <c r="H21" i="2" s="1"/>
  <c r="H21" i="3"/>
  <c r="H23" i="3" s="1"/>
  <c r="J20" i="3"/>
  <c r="J19" i="3" s="1"/>
  <c r="I19" i="2" s="1"/>
  <c r="I19" i="3"/>
  <c r="H19" i="3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I150" i="2"/>
  <c r="H150" i="2"/>
  <c r="G150" i="2"/>
  <c r="H149" i="2"/>
  <c r="I148" i="2"/>
  <c r="H148" i="2"/>
  <c r="G148" i="2"/>
  <c r="H147" i="2"/>
  <c r="G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I120" i="2"/>
  <c r="H120" i="2"/>
  <c r="G120" i="2"/>
  <c r="I119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H43" i="2"/>
  <c r="G43" i="2"/>
  <c r="G42" i="2"/>
  <c r="I41" i="2"/>
  <c r="H41" i="2"/>
  <c r="G41" i="2"/>
  <c r="G40" i="2"/>
  <c r="I39" i="2"/>
  <c r="H39" i="2"/>
  <c r="G39" i="2"/>
  <c r="I38" i="2"/>
  <c r="H38" i="2"/>
  <c r="G38" i="2"/>
  <c r="H37" i="2"/>
  <c r="G36" i="2"/>
  <c r="I34" i="2"/>
  <c r="H34" i="2"/>
  <c r="G34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4" i="2"/>
  <c r="H23" i="2"/>
  <c r="G23" i="2"/>
  <c r="H22" i="2"/>
  <c r="I21" i="2"/>
  <c r="G21" i="2"/>
  <c r="H20" i="2"/>
  <c r="G20" i="2"/>
  <c r="H19" i="2"/>
  <c r="G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F30" i="1"/>
  <c r="D30" i="1"/>
  <c r="E29" i="1"/>
  <c r="F28" i="1"/>
  <c r="E26" i="1"/>
  <c r="E23" i="1" s="1"/>
  <c r="D26" i="1"/>
  <c r="E25" i="1"/>
  <c r="D25" i="1"/>
  <c r="E24" i="1"/>
  <c r="E22" i="1"/>
  <c r="D21" i="1"/>
  <c r="E19" i="1"/>
  <c r="D19" i="1"/>
  <c r="A19" i="1"/>
  <c r="F18" i="1"/>
  <c r="D18" i="1"/>
  <c r="E17" i="1"/>
  <c r="D17" i="1"/>
  <c r="I90" i="3" l="1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J160" i="3" l="1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G169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D32" i="1" l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<sst xmlns="http://schemas.openxmlformats.org/spreadsheetml/2006/main" count="2004" uniqueCount="178">
  <si>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</si>
  <si>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</si>
  <si>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</si>
  <si>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</si>
  <si>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</si>
  <si>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</si>
  <si>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</si>
  <si>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</si>
  <si>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</si>
  <si>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</si>
  <si>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</si>
  <si>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</si>
  <si>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</si>
  <si>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</si>
  <si>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</si>
  <si>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</si>
  <si>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</si>
  <si>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</si>
  <si>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</si>
  <si>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</si>
  <si>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</si>
  <si>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</si>
  <si>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</si>
  <si>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</si>
  <si>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</si>
  <si>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</si>
  <si>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</si>
  <si>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</si>
  <si>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</si>
  <si>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</si>
  <si>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</si>
  <si>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</si>
  <si>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</si>
  <si>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</si>
  <si>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</si>
  <si>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</si>
  <si>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</si>
  <si>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</si>
  <si>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</si>
  <si>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</si>
  <si>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</si>
  <si>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</si>
  <si>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</si>
  <si>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</si>
  <si>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</si>
  <si>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</si>
  <si>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</si>
  <si>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</si>
  <si>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</si>
  <si>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</si>
  <si>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</si>
  <si>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</si>
  <si>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</si>
  <si>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</si>
  <si>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</si>
  <si>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</si>
  <si>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</si>
  <si>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</si>
  <si>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</si>
  <si>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</si>
  <si>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</si>
  <si>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</si>
  <si>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</si>
  <si>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</si>
  <si>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</si>
  <si>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</si>
  <si>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</si>
  <si>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</si>
  <si>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</si>
  <si>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</si>
  <si>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</si>
  <si>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</si>
  <si>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</si>
  <si>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</si>
  <si>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</si>
  <si>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</si>
  <si>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</si>
  <si>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</si>
  <si>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</si>
  <si>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</si>
  <si>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</si>
  <si>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</si>
  <si>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</si>
  <si>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</si>
  <si>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</si>
  <si>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</si>
  <si>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</si>
  <si>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</si>
  <si>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</si>
  <si>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</si>
  <si>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</si>
  <si>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</si>
  <si>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</si>
  <si>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</si>
  <si>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</si>
  <si>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</si>
  <si>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</si>
  <si>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</si>
  <si>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</si>
  <si>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</si>
  <si>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</si>
  <si>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</si>
  <si>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</si>
  <si>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</si>
  <si>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</si>
  <si>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</si>
  <si>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</si>
  <si>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</si>
  <si>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</si>
  <si>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</si>
  <si>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</si>
  <si>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</si>
  <si>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</si>
  <si>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</si>
  <si>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</si>
  <si>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</si>
  <si>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</si>
  <si>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</si>
  <si>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</si>
  <si>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</si>
  <si>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</si>
  <si>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</si>
  <si>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</si>
  <si>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</si>
  <si>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</si>
  <si>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</si>
  <si>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</si>
  <si>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</si>
  <si>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</si>
  <si>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</si>
  <si>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</si>
  <si>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</si>
  <si>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</si>
  <si>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</si>
  <si>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</si>
  <si>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</si>
  <si>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</si>
  <si>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</si>
  <si>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</si>
  <si>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</si>
  <si>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</si>
  <si>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</si>
  <si>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</si>
  <si>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</si>
  <si>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</si>
  <si>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</si>
  <si>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</si>
  <si>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</si>
  <si>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</si>
  <si>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</si>
  <si>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</si>
  <si>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</si>
  <si>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</si>
  <si>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</si>
  <si>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</si>
  <si>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</si>
  <si>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</si>
  <si>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</si>
  <si>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</si>
  <si>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</si>
  <si>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</si>
  <si>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</si>
  <si>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</si>
  <si>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</si>
  <si>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</si>
  <si>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</si>
  <si>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</si>
  <si>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</si>
  <si>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</si>
  <si>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</si>
  <si>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</si>
  <si>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</si>
  <si>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</si>
  <si>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</si>
  <si>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Совета народных депутатов №38-1 СС от 27.03.2025 г.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</si>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</sst>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opLeftCell="A14" workbookViewId="0">
      <selection activeCell="B7" sqref="B7:D7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174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175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3029.8</v>
      </c>
      <c r="E15" s="13">
        <f>'Приложение 5'!I12</f>
        <v>50.087000000000003</v>
      </c>
      <c r="F15" s="13">
        <f>'Приложение 5'!J12</f>
        <v>3079.8870000000002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1625.2</v>
      </c>
      <c r="E16" s="13">
        <f>'Приложение 5'!I15</f>
        <v>0</v>
      </c>
      <c r="F16" s="13">
        <f>'Приложение 5'!J15</f>
        <v>1625.2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591.70000000000005</v>
      </c>
      <c r="E17" s="13">
        <f>'Приложение 5'!I16</f>
        <v>0</v>
      </c>
      <c r="F17" s="13">
        <f>'Приложение 5'!J16</f>
        <v>591.70000000000005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388.2</v>
      </c>
      <c r="E18" s="13">
        <f>'Приложение 5'!I21</f>
        <v>0</v>
      </c>
      <c r="F18" s="13">
        <f>'Приложение 5'!J21</f>
        <v>388.2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642.89599999999996</v>
      </c>
      <c r="E21" s="13">
        <f>'Приложение 5'!I36</f>
        <v>0</v>
      </c>
      <c r="F21" s="13">
        <f>D21+E21</f>
        <v>642.89599999999996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83.899999999999991</v>
      </c>
      <c r="E22" s="13">
        <f>'Приложение 5'!I61</f>
        <v>0</v>
      </c>
      <c r="F22" s="13">
        <f>'Приложение 5'!J61</f>
        <v>83.899999999999991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152.30000000000001</v>
      </c>
      <c r="E27" s="13">
        <f>E28+E29+E30</f>
        <v>50.087000000000003</v>
      </c>
      <c r="F27" s="13">
        <f>F28+F29+F30</f>
        <v>202.38699999999997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46</v>
      </c>
      <c r="E29" s="13">
        <f>'Приложение 5'!I112</f>
        <v>0</v>
      </c>
      <c r="F29" s="13">
        <f>'Приложение 5'!J112</f>
        <v>46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106.3</v>
      </c>
      <c r="E30" s="13">
        <f>'Приложение 5'!I129</f>
        <v>50.087000000000003</v>
      </c>
      <c r="F30" s="13">
        <f>'Приложение 5'!J129</f>
        <v>156.38699999999997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554.79999999999995</v>
      </c>
      <c r="E31" s="13">
        <f>E32</f>
        <v>0</v>
      </c>
      <c r="F31" s="13">
        <f>D31+E31</f>
        <v>554.79999999999995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554.79999999999995</v>
      </c>
      <c r="E32" s="13">
        <f>'Приложение 5'!I159</f>
        <v>0</v>
      </c>
      <c r="F32" s="13">
        <f>'Приложение 5'!J159</f>
        <v>554.79999999999995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topLeftCell="A80" workbookViewId="0">
      <selection activeCell="D84" sqref="D84:D87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№38-1 СС от 27.03.2025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176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3029.8</v>
      </c>
      <c r="H12" s="28">
        <f>'Приложение 5'!I12</f>
        <v>50.087000000000003</v>
      </c>
      <c r="I12" s="28">
        <f>'Приложение 5'!J12</f>
        <v>3079.8870000000002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2254</v>
      </c>
      <c r="H13" s="28">
        <f>'Приложение 5'!I13</f>
        <v>0</v>
      </c>
      <c r="I13" s="28">
        <f>'Приложение 5'!J13</f>
        <v>2254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775.8</v>
      </c>
      <c r="H14" s="28">
        <f>'Приложение 5'!I14</f>
        <v>0</v>
      </c>
      <c r="I14" s="28">
        <f>'Приложение 5'!J14</f>
        <v>775.8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1625.2</v>
      </c>
      <c r="H15" s="28">
        <f>'Приложение 5'!I15</f>
        <v>0</v>
      </c>
      <c r="I15" s="28">
        <f>'Приложение 5'!J15</f>
        <v>1625.2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591.70000000000005</v>
      </c>
      <c r="H16" s="28">
        <f>'Приложение 5'!I16</f>
        <v>0</v>
      </c>
      <c r="I16" s="28">
        <f>'Приложение 5'!J16</f>
        <v>591.70000000000005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591.70000000000005</v>
      </c>
      <c r="H17" s="28">
        <f>'Приложение 5'!I17</f>
        <v>0</v>
      </c>
      <c r="I17" s="28">
        <f>'Приложение 5'!J17</f>
        <v>591.70000000000005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591.70000000000005</v>
      </c>
      <c r="H18" s="28">
        <f>'Приложение 5'!I18</f>
        <v>0</v>
      </c>
      <c r="I18" s="28">
        <f>'Приложение 5'!J18</f>
        <v>591.70000000000005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591.70000000000005</v>
      </c>
      <c r="H19" s="28">
        <f>'Приложение 5'!I19</f>
        <v>0</v>
      </c>
      <c r="I19" s="28">
        <f>'Приложение 5'!J19</f>
        <v>591.70000000000005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591.70000000000005</v>
      </c>
      <c r="H20" s="28">
        <f>'Приложение 5'!I20</f>
        <v>0</v>
      </c>
      <c r="I20" s="28">
        <f>'Приложение 5'!J20</f>
        <v>591.70000000000005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388.2</v>
      </c>
      <c r="H21" s="28">
        <f>'Приложение 5'!I21</f>
        <v>0</v>
      </c>
      <c r="I21" s="28">
        <f>'Приложение 5'!J21</f>
        <v>388.2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388.2</v>
      </c>
      <c r="H22" s="28">
        <f>'Приложение 5'!I22</f>
        <v>0</v>
      </c>
      <c r="I22" s="28">
        <f>'Приложение 5'!J22</f>
        <v>388.2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388.2</v>
      </c>
      <c r="H23" s="28">
        <f>'Приложение 5'!I23</f>
        <v>0</v>
      </c>
      <c r="I23" s="28">
        <f>'Приложение 5'!J23</f>
        <v>388.2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388.2</v>
      </c>
      <c r="H24" s="28">
        <f>'Приложение 5'!I24</f>
        <v>0</v>
      </c>
      <c r="I24" s="28">
        <f>'Приложение 5'!J24</f>
        <v>388.2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388.2</v>
      </c>
      <c r="H25" s="28">
        <f>'Приложение 5'!I25</f>
        <v>0</v>
      </c>
      <c r="I25" s="28">
        <f>'Приложение 5'!J25</f>
        <v>388.2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642.89599999999996</v>
      </c>
      <c r="H35" s="28">
        <f>'Приложение 5'!I35</f>
        <v>0</v>
      </c>
      <c r="I35" s="28">
        <f>'Приложение 5'!J35</f>
        <v>642.89599999999996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642.89599999999996</v>
      </c>
      <c r="H36" s="28">
        <f>'Приложение 5'!I36</f>
        <v>0</v>
      </c>
      <c r="I36" s="28">
        <f>'Приложение 5'!J36</f>
        <v>642.89599999999996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462.1</v>
      </c>
      <c r="H37" s="28">
        <f>'Приложение 5'!I37</f>
        <v>0</v>
      </c>
      <c r="I37" s="28">
        <f>'Приложение 5'!J37</f>
        <v>462.1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462.1</v>
      </c>
      <c r="H40" s="28">
        <f>'Приложение 5'!I40</f>
        <v>0</v>
      </c>
      <c r="I40" s="28">
        <f>'Приложение 5'!J40</f>
        <v>462.1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462.1</v>
      </c>
      <c r="H41" s="28">
        <f>'Приложение 5'!I41</f>
        <v>0</v>
      </c>
      <c r="I41" s="28">
        <f>'Приложение 5'!J41</f>
        <v>462.1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175.9</v>
      </c>
      <c r="H42" s="28">
        <f>'Приложение 5'!I42</f>
        <v>0</v>
      </c>
      <c r="I42" s="28">
        <f>'Приложение 5'!J42</f>
        <v>175.9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175.9</v>
      </c>
      <c r="H43" s="28">
        <f>'Приложение 5'!I43</f>
        <v>0</v>
      </c>
      <c r="I43" s="28">
        <f>'Приложение 5'!J43</f>
        <v>175.9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175.9</v>
      </c>
      <c r="H44" s="28">
        <f>'Приложение 5'!I44</f>
        <v>0</v>
      </c>
      <c r="I44" s="28">
        <f>'Приложение 5'!J44</f>
        <v>175.9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83.899999999999991</v>
      </c>
      <c r="H61" s="28">
        <f>'Приложение 5'!I61</f>
        <v>0</v>
      </c>
      <c r="I61" s="28">
        <f>'Приложение 5'!J61</f>
        <v>83.899999999999991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83.899999999999991</v>
      </c>
      <c r="H62" s="28">
        <f>'Приложение 5'!I62</f>
        <v>0</v>
      </c>
      <c r="I62" s="28">
        <f>'Приложение 5'!J62</f>
        <v>83.899999999999991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83.899999999999991</v>
      </c>
      <c r="H63" s="28">
        <f>'Приложение 5'!I63</f>
        <v>0</v>
      </c>
      <c r="I63" s="28">
        <f>'Приложение 5'!J63</f>
        <v>83.899999999999991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72.3</v>
      </c>
      <c r="H64" s="28">
        <f>'Приложение 5'!I64</f>
        <v>0</v>
      </c>
      <c r="I64" s="28">
        <f>'Приложение 5'!J64</f>
        <v>72.3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72.3</v>
      </c>
      <c r="H65" s="28">
        <f>'Приложение 5'!I65</f>
        <v>0</v>
      </c>
      <c r="I65" s="28">
        <f>'Приложение 5'!J65</f>
        <v>72.3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72.3</v>
      </c>
      <c r="H66" s="28">
        <f>'Приложение 5'!I66</f>
        <v>0</v>
      </c>
      <c r="I66" s="28">
        <f>'Приложение 5'!J66</f>
        <v>72.3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11.6</v>
      </c>
      <c r="H67" s="28">
        <f>'Приложение 5'!I67</f>
        <v>0</v>
      </c>
      <c r="I67" s="28">
        <f>'Приложение 5'!J67</f>
        <v>11.6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11.6</v>
      </c>
      <c r="H68" s="28">
        <f>'Приложение 5'!I68</f>
        <v>0</v>
      </c>
      <c r="I68" s="28">
        <f>'Приложение 5'!J68</f>
        <v>11.6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11.6</v>
      </c>
      <c r="H69" s="28">
        <f>'Приложение 5'!I69</f>
        <v>0</v>
      </c>
      <c r="I69" s="28">
        <f>'Приложение 5'!J69</f>
        <v>11.6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177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177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177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177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177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152.30000000000001</v>
      </c>
      <c r="H102" s="28">
        <f>'Приложение 5'!I102</f>
        <v>50.087000000000003</v>
      </c>
      <c r="I102" s="28">
        <f>'Приложение 5'!J102</f>
        <v>202.38699999999997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46</v>
      </c>
      <c r="H112" s="28">
        <f>'Приложение 5'!I112</f>
        <v>0</v>
      </c>
      <c r="I112" s="28">
        <f>'Приложение 5'!J112</f>
        <v>46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46</v>
      </c>
      <c r="H118" s="28">
        <f>'Приложение 5'!I118</f>
        <v>0</v>
      </c>
      <c r="I118" s="28">
        <f>'Приложение 5'!J118</f>
        <v>46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46</v>
      </c>
      <c r="H119" s="28">
        <f>'Приложение 5'!I119</f>
        <v>0</v>
      </c>
      <c r="I119" s="28">
        <f>'Приложение 5'!J119</f>
        <v>46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46</v>
      </c>
      <c r="H120" s="28">
        <f>'Приложение 5'!I120</f>
        <v>0</v>
      </c>
      <c r="I120" s="28">
        <f>'Приложение 5'!J120</f>
        <v>46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46</v>
      </c>
      <c r="H121" s="28">
        <f>'Приложение 5'!I121</f>
        <v>0</v>
      </c>
      <c r="I121" s="28">
        <f>'Приложение 5'!J121</f>
        <v>46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106.3</v>
      </c>
      <c r="H129" s="28">
        <f>'Приложение 5'!I129</f>
        <v>50.087000000000003</v>
      </c>
      <c r="I129" s="28">
        <f>'Приложение 5'!J129</f>
        <v>156.38699999999997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35</v>
      </c>
      <c r="H145" s="28">
        <f>'Приложение 5'!I135</f>
        <v>50.087000000000003</v>
      </c>
      <c r="I145" s="28">
        <f>'Приложение 5'!J135</f>
        <v>85.087000000000003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35</v>
      </c>
      <c r="H146" s="28">
        <f>'Приложение 5'!I136</f>
        <v>50.087000000000003</v>
      </c>
      <c r="I146" s="28">
        <f>'Приложение 5'!J136</f>
        <v>85.087000000000003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35</v>
      </c>
      <c r="H147" s="28">
        <f>'Приложение 5'!I137</f>
        <v>50.087000000000003</v>
      </c>
      <c r="I147" s="28">
        <f>'Приложение 5'!J137</f>
        <v>85.087000000000003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f>'Приложение 5'!H138</f>
        <v>35</v>
      </c>
      <c r="H148" s="28">
        <f>'Приложение 5'!I138</f>
        <v>50.087000000000003</v>
      </c>
      <c r="I148" s="28">
        <f>'Приложение 5'!J138</f>
        <v>85.087000000000003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0</v>
      </c>
      <c r="H149" s="28">
        <f>'Приложение 5'!I139</f>
        <v>0</v>
      </c>
      <c r="I149" s="28">
        <f>'Приложение 5'!J139</f>
        <v>0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0</v>
      </c>
      <c r="H150" s="28">
        <f>'Приложение 5'!I140</f>
        <v>0</v>
      </c>
      <c r="I150" s="28">
        <f>'Приложение 5'!J140</f>
        <v>0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0</v>
      </c>
      <c r="H151" s="28">
        <f>'Приложение 5'!I141</f>
        <v>0</v>
      </c>
      <c r="I151" s="28">
        <f>'Приложение 5'!J141</f>
        <v>0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0</v>
      </c>
      <c r="H152" s="28">
        <f>'Приложение 5'!I142</f>
        <v>0</v>
      </c>
      <c r="I152" s="28">
        <f>'Приложение 5'!J142</f>
        <v>0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554.79999999999995</v>
      </c>
      <c r="H169" s="28">
        <f>'Приложение 5'!I159</f>
        <v>0</v>
      </c>
      <c r="I169" s="28">
        <f>'Приложение 5'!J159</f>
        <v>554.79999999999995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554.79999999999995</v>
      </c>
      <c r="H170" s="28">
        <f>'Приложение 5'!I160</f>
        <v>0</v>
      </c>
      <c r="I170" s="28">
        <f>'Приложение 5'!J160</f>
        <v>554.79999999999995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546.79999999999995</v>
      </c>
      <c r="H171" s="28">
        <f>'Приложение 5'!I161</f>
        <v>0</v>
      </c>
      <c r="I171" s="28">
        <f>'Приложение 5'!J161</f>
        <v>546.79999999999995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124.9</v>
      </c>
      <c r="H181" s="28">
        <f>'Приложение 5'!I174</f>
        <v>0</v>
      </c>
      <c r="I181" s="28">
        <f>'Приложение 5'!J174</f>
        <v>124.9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124.9</v>
      </c>
      <c r="H182" s="28">
        <f>'Приложение 5'!I175</f>
        <v>0</v>
      </c>
      <c r="I182" s="28">
        <f>'Приложение 5'!J175</f>
        <v>124.9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124.9</v>
      </c>
      <c r="H183" s="28">
        <f>'Приложение 5'!I176</f>
        <v>0</v>
      </c>
      <c r="I183" s="28">
        <f>'Приложение 5'!J176</f>
        <v>124.9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topLeftCell="A192" workbookViewId="0">
      <selection activeCell="A89" sqref="A89:XFD93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№38-1 СС от 27.03.2025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3029.8</v>
      </c>
      <c r="I12" s="28">
        <f>I15+I61+I70+I102+I159+I189</f>
        <v>50.087000000000003</v>
      </c>
      <c r="J12" s="28">
        <f>H12+I12</f>
        <v>3079.8870000000002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2254</v>
      </c>
      <c r="I13" s="13">
        <f>I20+I25+I29+I41+I44+I50+I121+I164+I176+I181</f>
        <v>0</v>
      </c>
      <c r="J13" s="13">
        <f>H13+I13</f>
        <v>2254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775.8</v>
      </c>
      <c r="I14" s="13">
        <f>I66+I69+I75+I79+I88+I128+I146+I150+I154+I185+I84+I97+I101</f>
        <v>0</v>
      </c>
      <c r="J14" s="13">
        <f>H14+I14</f>
        <v>775.8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1625.2</v>
      </c>
      <c r="I15" s="13">
        <f>I16+I21+I26+I35</f>
        <v>0</v>
      </c>
      <c r="J15" s="13">
        <f>J20+J25+J26+J35</f>
        <v>1625.2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591.70000000000005</v>
      </c>
      <c r="I16" s="13">
        <f>I20</f>
        <v>0</v>
      </c>
      <c r="J16" s="13">
        <f>J20</f>
        <v>591.70000000000005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591.70000000000005</v>
      </c>
      <c r="I17" s="49">
        <f>I20</f>
        <v>0</v>
      </c>
      <c r="J17" s="49">
        <f>J20</f>
        <v>591.70000000000005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591.70000000000005</v>
      </c>
      <c r="I18" s="49">
        <f>I20</f>
        <v>0</v>
      </c>
      <c r="J18" s="49">
        <f>J20</f>
        <v>591.70000000000005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591.70000000000005</v>
      </c>
      <c r="I19" s="49">
        <f>I20</f>
        <v>0</v>
      </c>
      <c r="J19" s="49">
        <f>J20</f>
        <v>591.70000000000005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591.70000000000005</v>
      </c>
      <c r="I20" s="49"/>
      <c r="J20" s="49">
        <f>H20+I20</f>
        <v>591.70000000000005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388.2</v>
      </c>
      <c r="I21" s="49">
        <f>I25</f>
        <v>0</v>
      </c>
      <c r="J21" s="49">
        <f>J25</f>
        <v>388.2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388.2</v>
      </c>
      <c r="I22" s="49">
        <f>I25</f>
        <v>0</v>
      </c>
      <c r="J22" s="49">
        <f>J25</f>
        <v>388.2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388.2</v>
      </c>
      <c r="I23" s="49">
        <f>I25</f>
        <v>0</v>
      </c>
      <c r="J23" s="49">
        <f>J25</f>
        <v>388.2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388.2</v>
      </c>
      <c r="I24" s="49">
        <f>I25</f>
        <v>0</v>
      </c>
      <c r="J24" s="49">
        <f>J25</f>
        <v>388.2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388.2</v>
      </c>
      <c r="I25" s="49"/>
      <c r="J25" s="49">
        <f t="shared" ref="J25:J36" si="0">H25+I25</f>
        <v>388.2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642.89599999999996</v>
      </c>
      <c r="I35" s="49">
        <f>I37+I42+I48</f>
        <v>0</v>
      </c>
      <c r="J35" s="49">
        <f t="shared" si="0"/>
        <v>642.89599999999996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642.89599999999996</v>
      </c>
      <c r="I36" s="49">
        <f>I35</f>
        <v>0</v>
      </c>
      <c r="J36" s="49">
        <f t="shared" si="0"/>
        <v>642.89599999999996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462.1</v>
      </c>
      <c r="I37" s="51">
        <f>I39+I41</f>
        <v>0</v>
      </c>
      <c r="J37" s="51">
        <f>J39+J41</f>
        <v>462.1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462.1</v>
      </c>
      <c r="I40" s="49">
        <f>I41</f>
        <v>0</v>
      </c>
      <c r="J40" s="49">
        <f t="shared" si="1"/>
        <v>462.1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462.1</v>
      </c>
      <c r="I41" s="49"/>
      <c r="J41" s="49">
        <f t="shared" si="1"/>
        <v>462.1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175.9</v>
      </c>
      <c r="I42" s="49">
        <f>I44</f>
        <v>0</v>
      </c>
      <c r="J42" s="49">
        <f t="shared" si="1"/>
        <v>175.9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175.9</v>
      </c>
      <c r="I43" s="49">
        <f>I44</f>
        <v>0</v>
      </c>
      <c r="J43" s="49">
        <f t="shared" si="1"/>
        <v>175.9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175.9</v>
      </c>
      <c r="I44" s="49"/>
      <c r="J44" s="49">
        <f t="shared" si="1"/>
        <v>175.9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83.899999999999991</v>
      </c>
      <c r="I61" s="49">
        <f>I63</f>
        <v>0</v>
      </c>
      <c r="J61" s="49">
        <f t="shared" ref="J61:J66" si="3">H61+I61</f>
        <v>83.899999999999991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83.899999999999991</v>
      </c>
      <c r="I62" s="49">
        <f>I63</f>
        <v>0</v>
      </c>
      <c r="J62" s="49">
        <f t="shared" si="3"/>
        <v>83.899999999999991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83.899999999999991</v>
      </c>
      <c r="I63" s="49">
        <f>I66+I69</f>
        <v>0</v>
      </c>
      <c r="J63" s="49">
        <f t="shared" si="3"/>
        <v>83.899999999999991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72.3</v>
      </c>
      <c r="I64" s="49">
        <f>I66</f>
        <v>0</v>
      </c>
      <c r="J64" s="49">
        <f t="shared" si="3"/>
        <v>72.3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72.3</v>
      </c>
      <c r="I65" s="49">
        <f>I66</f>
        <v>0</v>
      </c>
      <c r="J65" s="49">
        <f t="shared" si="3"/>
        <v>72.3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72.3</v>
      </c>
      <c r="I66" s="49"/>
      <c r="J66" s="49">
        <f t="shared" si="3"/>
        <v>72.3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11.6</v>
      </c>
      <c r="I67" s="49">
        <f>I69</f>
        <v>0</v>
      </c>
      <c r="J67" s="49">
        <f>J69</f>
        <v>11.6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11.6</v>
      </c>
      <c r="I68" s="49">
        <f>I69</f>
        <v>0</v>
      </c>
      <c r="J68" s="49">
        <f>J69</f>
        <v>11.6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11.6</v>
      </c>
      <c r="I69" s="49"/>
      <c r="J69" s="49">
        <f>H69+I69</f>
        <v>11.6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177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177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177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177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152.30000000000001</v>
      </c>
      <c r="I102" s="13">
        <f>I112+I129</f>
        <v>50.087000000000003</v>
      </c>
      <c r="J102" s="13">
        <f>J103+J112+J129</f>
        <v>202.38699999999997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46</v>
      </c>
      <c r="I112" s="13">
        <f>I118+I125</f>
        <v>0</v>
      </c>
      <c r="J112" s="13">
        <f>J118+J125</f>
        <v>46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46</v>
      </c>
      <c r="I118" s="49">
        <f>I121</f>
        <v>0</v>
      </c>
      <c r="J118" s="49">
        <f t="shared" ref="J118:J128" si="7">H118+I118</f>
        <v>46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46</v>
      </c>
      <c r="I119" s="49">
        <f>I121</f>
        <v>0</v>
      </c>
      <c r="J119" s="49">
        <f t="shared" si="7"/>
        <v>46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46</v>
      </c>
      <c r="I120" s="49">
        <f>I121</f>
        <v>0</v>
      </c>
      <c r="J120" s="49">
        <f t="shared" si="7"/>
        <v>46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46</v>
      </c>
      <c r="I121" s="49"/>
      <c r="J121" s="49">
        <f t="shared" si="7"/>
        <v>46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106.3</v>
      </c>
      <c r="I129" s="13">
        <f>I146+I150+I154+I158+I142+I135</f>
        <v>50.087000000000003</v>
      </c>
      <c r="J129" s="13">
        <f>J134+J138+J142+J146+J150+J154</f>
        <v>156.38699999999997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35</v>
      </c>
      <c r="I135" s="49">
        <f>I138</f>
        <v>50.087000000000003</v>
      </c>
      <c r="J135" s="49">
        <f t="shared" si="8"/>
        <v>85.087000000000003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35</v>
      </c>
      <c r="I136" s="49">
        <f>I138</f>
        <v>50.087000000000003</v>
      </c>
      <c r="J136" s="49">
        <f t="shared" si="8"/>
        <v>85.087000000000003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35</v>
      </c>
      <c r="I137" s="49">
        <f>I138</f>
        <v>50.087000000000003</v>
      </c>
      <c r="J137" s="49">
        <f t="shared" si="8"/>
        <v>85.087000000000003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35</v>
      </c>
      <c r="I138" s="49">
        <v>50.087000000000003</v>
      </c>
      <c r="J138" s="49">
        <f t="shared" si="8"/>
        <v>85.087000000000003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0</v>
      </c>
      <c r="I139" s="49">
        <f>I142</f>
        <v>0</v>
      </c>
      <c r="J139" s="49">
        <f t="shared" si="8"/>
        <v>0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0</v>
      </c>
      <c r="I140" s="49">
        <f>I142</f>
        <v>0</v>
      </c>
      <c r="J140" s="49">
        <f t="shared" si="8"/>
        <v>0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0</v>
      </c>
      <c r="I141" s="49">
        <f>I142</f>
        <v>0</v>
      </c>
      <c r="J141" s="49">
        <f t="shared" si="8"/>
        <v>0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/>
      <c r="I142" s="54"/>
      <c r="J142" s="49">
        <f t="shared" si="8"/>
        <v>0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554.79999999999995</v>
      </c>
      <c r="I159" s="54">
        <f>I160</f>
        <v>0</v>
      </c>
      <c r="J159" s="49">
        <f>H159+I159</f>
        <v>554.79999999999995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554.79999999999995</v>
      </c>
      <c r="I160" s="54">
        <f>I161+I186</f>
        <v>0</v>
      </c>
      <c r="J160" s="49">
        <f>H160+I160</f>
        <v>554.79999999999995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546.79999999999995</v>
      </c>
      <c r="I161" s="49">
        <f>I162+I174+I177+I179+I170+I173</f>
        <v>0</v>
      </c>
      <c r="J161" s="49">
        <f>J162+J174+J177+J179+J170+J173</f>
        <v>546.79999999999995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124.9</v>
      </c>
      <c r="I174" s="54">
        <f>I176</f>
        <v>0</v>
      </c>
      <c r="J174" s="49">
        <f t="shared" si="9"/>
        <v>124.9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124.9</v>
      </c>
      <c r="I175" s="54">
        <f>I176</f>
        <v>0</v>
      </c>
      <c r="J175" s="49">
        <f t="shared" si="9"/>
        <v>124.9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124.9</v>
      </c>
      <c r="I176" s="54"/>
      <c r="J176" s="49">
        <f t="shared" si="9"/>
        <v>124.9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2025-03-28T10:11:45Z</cp:lastPrinted>
  <dcterms:modified xsi:type="dcterms:W3CDTF">2025-03-28T10:11:54Z</dcterms:modified>
</cp:coreProperties>
</file>