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8472" windowHeight="6156" tabRatio="906" activeTab="3"/>
  </bookViews>
  <sheets>
    <sheet name="ЦСТ" sheetId="1" r:id="rId1"/>
    <sheet name="Приложение №5" sheetId="2" r:id="rId2"/>
    <sheet name="Приложение №7" sheetId="3" r:id="rId3"/>
    <sheet name="Приложение № 9" sheetId="4" r:id="rId4"/>
  </sheets>
  <definedNames/>
  <calcPr fullCalcOnLoad="1"/>
</workbook>
</file>

<file path=xl/sharedStrings.xml><?xml version="1.0" encoding="utf-8"?>
<sst xmlns="http://schemas.openxmlformats.org/spreadsheetml/2006/main" count="2194" uniqueCount="237">
  <si>
    <t>Наименование</t>
  </si>
  <si>
    <t>ПР</t>
  </si>
  <si>
    <t>ЦСТ</t>
  </si>
  <si>
    <t>ВР</t>
  </si>
  <si>
    <t>Общегосударственные вопросы</t>
  </si>
  <si>
    <t>Резервные фонды  местных  администраций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</si>
  <si>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</si>
  <si>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</si>
  <si>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</si>
  <si>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Культура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</si>
  <si>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</si>
  <si>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</si>
  <si>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</si>
  <si>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</si>
  <si>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тыс.рублей</t>
  </si>
  <si>
    <t>Мероприятия по землеустройсту и землепользованию</t>
  </si>
  <si>
    <t>Итого</t>
  </si>
  <si>
    <t>РПр</t>
  </si>
  <si>
    <t>0100</t>
  </si>
  <si>
    <t>0400</t>
  </si>
  <si>
    <t>0500</t>
  </si>
  <si>
    <t>0800</t>
  </si>
  <si>
    <t>1000</t>
  </si>
  <si>
    <t>0102</t>
  </si>
  <si>
    <t>0104</t>
  </si>
  <si>
    <t>0412</t>
  </si>
  <si>
    <t>0801</t>
  </si>
  <si>
    <t>1001</t>
  </si>
  <si>
    <t>1003</t>
  </si>
  <si>
    <t>Федеральные средства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</si>
  <si>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</si>
  <si>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</si>
  <si>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</si>
  <si>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0111</t>
  </si>
  <si>
    <t>0113</t>
  </si>
  <si>
    <t xml:space="preserve">Культура, кинематография </t>
  </si>
  <si>
    <t>100</t>
  </si>
  <si>
    <t>ЖИЛИЩНО-КОММУНАЛЬНОЕ  ХОЗЯЙСТВО</t>
  </si>
  <si>
    <t>Осуществление первичного воинского учёта на территории, где отсутствуют военные комиссариаты</t>
  </si>
  <si>
    <t>870</t>
  </si>
  <si>
    <t>Резервные средства</t>
  </si>
  <si>
    <t>Дорожное хозяйство ( дорожные фонды)</t>
  </si>
  <si>
    <t>0409</t>
  </si>
  <si>
    <t>320</t>
  </si>
  <si>
    <t>Фонд оплаты труда и страховые взносы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</si>
  <si>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</si>
  <si>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</si>
  <si>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851</t>
  </si>
  <si>
    <t>852</t>
  </si>
  <si>
    <t>121</t>
  </si>
  <si>
    <t>122</t>
  </si>
  <si>
    <t>Прочая закупка товаров, работ и услуг для государственных (муниципальных ) нужд</t>
  </si>
  <si>
    <t>244</t>
  </si>
  <si>
    <t>120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</si>
  <si>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</si>
  <si>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</si>
  <si>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Ист</t>
  </si>
  <si>
    <t>1</t>
  </si>
  <si>
    <t>200</t>
  </si>
  <si>
    <t>240</t>
  </si>
  <si>
    <t>Закупка товаров, работ и услуг для государственных (муниципальных нужд)нужд</t>
  </si>
  <si>
    <t>Иные закупки товаров, работ и услуг для государственных(муниципальных) нужд</t>
  </si>
  <si>
    <t>Прочая закупка товаров, работ и услуг для государственных (муниципальных)нужд</t>
  </si>
  <si>
    <t>Иные бюджетные ассигнования</t>
  </si>
  <si>
    <t>800</t>
  </si>
  <si>
    <t>850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</si>
  <si>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</si>
  <si>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</si>
  <si>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</si>
  <si>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Иные выплаты населению</t>
  </si>
  <si>
    <t>360</t>
  </si>
  <si>
    <t>321</t>
  </si>
  <si>
    <t>Жилищное хозяйство</t>
  </si>
  <si>
    <t>0501</t>
  </si>
  <si>
    <t xml:space="preserve">Уплата налогов, сборов  и иных обязательных платежей в бюджеты бюджетной системы Российской Федерации </t>
  </si>
  <si>
    <t>Средства местного бюджета</t>
  </si>
  <si>
    <t>Расходы на выплаты персоналу казенных учреждений</t>
  </si>
  <si>
    <t>110</t>
  </si>
  <si>
    <t>111</t>
  </si>
  <si>
    <t>112</t>
  </si>
  <si>
    <t>Благоустройство</t>
  </si>
  <si>
    <t>0503</t>
  </si>
  <si>
    <t>0408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</si>
  <si>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</si>
  <si>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</si>
  <si>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</si>
  <si>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</si>
  <si>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 классификации расходов   бюджета</t>
  </si>
  <si>
    <t xml:space="preserve">  по разделам и подразделам</t>
  </si>
  <si>
    <t>Вед</t>
  </si>
  <si>
    <t>002</t>
  </si>
  <si>
    <t>ОБЩЕГОСУДАРСТВЕННЫЕ ВОПРОСЫ</t>
  </si>
  <si>
    <t>НАЦИОНАЛЬНАЯ ОБОРОНА</t>
  </si>
  <si>
    <t>НАЦИОНАЛЬНАЯ ЭКОНОМИКА</t>
  </si>
  <si>
    <t>СОЦИАЛЬНАЯ ПОЛИТИКА</t>
  </si>
  <si>
    <t>КУЛЬТУРА, КИНЕМАТОГРАФИЯ</t>
  </si>
  <si>
    <t>Фонд оплаты труда государственных (муниципальных ) органов и взносы по обязательному социальному  страхованию</t>
  </si>
  <si>
    <t>Коммунальное хозяйство</t>
  </si>
  <si>
    <t>0502</t>
  </si>
  <si>
    <t>Доплаты к пенсиям муниципальным служащим</t>
  </si>
  <si>
    <t>Мероприятия в области социальной политики направленные на социальную поддержку и оказание помощи гражданам</t>
  </si>
  <si>
    <t>Заносить свои целевые статьи</t>
  </si>
  <si>
    <t>Реализация муниципальных функций поселения в сфере муниципального управления</t>
  </si>
  <si>
    <t>это на 2016 год</t>
  </si>
  <si>
    <t>Водное хозяйство</t>
  </si>
  <si>
    <t>0406</t>
  </si>
  <si>
    <t>Выполнение части полномочий по осуществлению мероприятий по обеспечению безопасности людей на водных объектах, охране их жизни и здоровья</t>
  </si>
  <si>
    <t>Полномочия</t>
  </si>
  <si>
    <t>Дорожное хозяйство</t>
  </si>
  <si>
    <t>Благоустройство свалки</t>
  </si>
  <si>
    <t>Благоустройство ритуал</t>
  </si>
  <si>
    <t>Благоустройство масс.отдыха</t>
  </si>
  <si>
    <t>Выполнение части полномочий по осуществлению в пределах установленных водным законодательством Российской Федерации полномочий собственника водных объектах, информирование населения об ограничениях их использования</t>
  </si>
  <si>
    <t>Выполнение части полномочий в области дорожного хозяйства</t>
  </si>
  <si>
    <t>Мероприятия в области дорожного хозяйства</t>
  </si>
  <si>
    <t>Мероприятия в области коммунального хозяйства</t>
  </si>
  <si>
    <t>Мероприятия в области жилищного хозяйства</t>
  </si>
  <si>
    <t>Выполнение части полономочий по организации сбора и вывоза бытовых отходови мусора</t>
  </si>
  <si>
    <t>Выполнение части полномочий по организации ритуальных услуг и содержанию мест захоронения</t>
  </si>
  <si>
    <t>Выполнение части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</si>
  <si>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Выполнение части полномочий по сохранению, использованию и популяризации объектов культурного наследия</t>
  </si>
  <si>
    <t>БП08210</t>
  </si>
  <si>
    <t>Организация уличного освещения</t>
  </si>
  <si>
    <t xml:space="preserve">Прочие мероприятия по благоустройству </t>
  </si>
  <si>
    <t>БП09024</t>
  </si>
  <si>
    <t>Уплата  иных платежей</t>
  </si>
  <si>
    <t>853</t>
  </si>
  <si>
    <t xml:space="preserve">Уплата прочих налогов, сборов </t>
  </si>
  <si>
    <t>0107</t>
  </si>
  <si>
    <t>Обеспечение проведения выборов и референдумов</t>
  </si>
  <si>
    <t>БП00051180</t>
  </si>
  <si>
    <t>БП00080020</t>
  </si>
  <si>
    <t>БП00080010</t>
  </si>
  <si>
    <t>БП00080070</t>
  </si>
  <si>
    <t>БП00080050</t>
  </si>
  <si>
    <t>БП00080080</t>
  </si>
  <si>
    <t>БП00080090</t>
  </si>
  <si>
    <t>БП00080130</t>
  </si>
  <si>
    <t>БП00080140</t>
  </si>
  <si>
    <t>БП00080150</t>
  </si>
  <si>
    <t>БП00080160</t>
  </si>
  <si>
    <t xml:space="preserve">Фонд оплаты труда государственных (муниципальных ) органов </t>
  </si>
  <si>
    <t>Взносы на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</si>
  <si>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129</t>
  </si>
  <si>
    <t xml:space="preserve">Взносы на обязательному социальному страхованию на выплаты денежного содержания и иные выплаты работникам </t>
  </si>
  <si>
    <t>Фонд оплаты труда казенных учреждений</t>
  </si>
  <si>
    <t>119</t>
  </si>
  <si>
    <t>Расходы на обеспечение деятельности Главы муниципальгого образования</t>
  </si>
  <si>
    <t>Иные выплаты персоналу государственных(муниципальных) органов, за исключением фонда оплаты труда</t>
  </si>
  <si>
    <t>Расходы на обеспечение деятельности центрального аппарата</t>
  </si>
  <si>
    <t xml:space="preserve">Уплата налогов, сборов  и иных платежей </t>
  </si>
  <si>
    <t xml:space="preserve">Обеспечение мероприятий по проведению выборов </t>
  </si>
  <si>
    <t>Целевые безвозмездные поступления</t>
  </si>
  <si>
    <t>2</t>
  </si>
  <si>
    <t>Фонд оплаты труда  государственных (муниципальных) органов</t>
  </si>
  <si>
    <t>Выполнение части полномочий по осуществлению части полномочий по организации в границах поселения электро-,тепло-, газо-,водоснабжения, водоотведения, снабжения населения топливом</t>
  </si>
  <si>
    <t xml:space="preserve">Расходы на обеспечение деятельности (оказания услуг) центра культуры и досуга </t>
  </si>
  <si>
    <t>Иные выплаты персоналу казенных учреждений, за исключением фонда оплаты труда</t>
  </si>
  <si>
    <t>Взносы на обязательному социальному страхованию на выплаты по оплате труда работникам и иные выплаты работникам казенных учреждений</t>
  </si>
  <si>
    <t>Закупка товаров, работ и услуг для обеспечения государственных (муниципальных нужд)нужд</t>
  </si>
  <si>
    <t>Пособия , компенсации и иные социальные выплаты граждан, кроме публичных нормативных обязательств</t>
  </si>
  <si>
    <t>Уплата прочих налогов, сборов</t>
  </si>
  <si>
    <t>Распределение бюджетных  ассигнований</t>
  </si>
  <si>
    <t xml:space="preserve">  по разделам и подразделам, целевым статьям , группам и подгруппам видов расходов </t>
  </si>
  <si>
    <t>Приложение № 4</t>
  </si>
  <si>
    <t xml:space="preserve">к Постанолению </t>
  </si>
  <si>
    <t>% исполнения</t>
  </si>
  <si>
    <t>0</t>
  </si>
  <si>
    <t>Приложение № 3</t>
  </si>
  <si>
    <t>к Постановлению</t>
  </si>
  <si>
    <t>Приложение № 2</t>
  </si>
  <si>
    <t>БП00099950</t>
  </si>
  <si>
    <t xml:space="preserve">Реализация основного мероприятия "Восстановление и благоустройство воинских захоронений " </t>
  </si>
  <si>
    <t>Реализация основного мероприятия "Восстановление и благоустройство воинских захоронений " Софинансирование</t>
  </si>
  <si>
    <t>БП00081790</t>
  </si>
  <si>
    <t>Организация материально технического обеспечения деятельности администрации</t>
  </si>
  <si>
    <t>Расходы на обеспечение материально - технической деятельности</t>
  </si>
  <si>
    <t xml:space="preserve">Расходы на выплаты персоналу в целях обеспечения  материально- технической деятельности  </t>
  </si>
  <si>
    <t xml:space="preserve">Расходы на выплаты техническому персоналу </t>
  </si>
  <si>
    <t xml:space="preserve">Фонд оплаты труда государственных технического персонала </t>
  </si>
  <si>
    <t>БП00080250</t>
  </si>
  <si>
    <t>БП00089060</t>
  </si>
  <si>
    <t>БП00089070</t>
  </si>
  <si>
    <t>БП00089990</t>
  </si>
  <si>
    <t>БП00081891</t>
  </si>
  <si>
    <t>БП00089020</t>
  </si>
  <si>
    <t>БП00081893</t>
  </si>
  <si>
    <t>БП00089030</t>
  </si>
  <si>
    <t>БП00089040</t>
  </si>
  <si>
    <t>БП00089050</t>
  </si>
  <si>
    <t>БП00084010</t>
  </si>
  <si>
    <t>БП00089080</t>
  </si>
  <si>
    <t>Администрация Красниковского сельского поселения</t>
  </si>
  <si>
    <t>25</t>
  </si>
  <si>
    <t>15</t>
  </si>
  <si>
    <t>Ведомственная структура расходов бюджета на 2018 год</t>
  </si>
  <si>
    <t>0,9</t>
  </si>
  <si>
    <t>9,4</t>
  </si>
  <si>
    <t>1,5</t>
  </si>
  <si>
    <t>6</t>
  </si>
  <si>
    <t>0,6</t>
  </si>
  <si>
    <t>63,9</t>
  </si>
  <si>
    <t>40,6</t>
  </si>
  <si>
    <t>260,0</t>
  </si>
  <si>
    <t>300,6</t>
  </si>
  <si>
    <t>20</t>
  </si>
  <si>
    <t xml:space="preserve"> классификации расходов   бюджета на 2018г.</t>
  </si>
  <si>
    <t>Распределение бюджетных  ассигнований  на 2018 год</t>
  </si>
  <si>
    <t>Утвержденные значения на 2018 годг.</t>
  </si>
  <si>
    <t>Факт исполненя   2018 год</t>
  </si>
  <si>
    <t>245</t>
  </si>
  <si>
    <t>36,9</t>
  </si>
  <si>
    <t>37,6</t>
  </si>
  <si>
    <t>113,6</t>
  </si>
  <si>
    <t>151,2</t>
  </si>
  <si>
    <t>198,3</t>
  </si>
  <si>
    <t>20,0</t>
  </si>
  <si>
    <t>218,3</t>
  </si>
  <si>
    <t>597,0</t>
  </si>
  <si>
    <t>700,0</t>
  </si>
  <si>
    <t>798,3</t>
  </si>
  <si>
    <t>от _________2018г.№ ___</t>
  </si>
  <si>
    <t xml:space="preserve">                                                                                                                                от__________2018г. № _____</t>
  </si>
  <si>
    <t>Утвержденные значения на 2018год</t>
  </si>
  <si>
    <t>Факт исполнения 2018год</t>
  </si>
  <si>
    <t>10</t>
  </si>
  <si>
    <t>10,9</t>
  </si>
  <si>
    <t>58</t>
  </si>
  <si>
    <t>37,60</t>
  </si>
  <si>
    <t>93</t>
  </si>
  <si>
    <t>44</t>
  </si>
  <si>
    <t>50</t>
  </si>
  <si>
    <t>375,4</t>
  </si>
  <si>
    <t>53</t>
  </si>
  <si>
    <t>95</t>
  </si>
  <si>
    <t>Утвержденные значения на 2018 год</t>
  </si>
  <si>
    <t xml:space="preserve"> от_________2018г.№_____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</si>
</sst>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  <numFmt numFmtId="171" formatCode="#,##0.00&quot;р.&quot;"/>
    <numFmt numFmtId="172" formatCode="[$-FC19]d\ mmmm\ yyyy\ &quot;г.&quot;"/>
  </numFmts>
  <fonts count="44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 wrapText="1"/>
    </xf>
    <xf numFmtId="49" fontId="3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justify" wrapText="1"/>
    </xf>
    <xf numFmtId="0" fontId="6" fillId="0" borderId="10" xfId="0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/>
    </xf>
    <xf numFmtId="0" fontId="0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17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left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3" fillId="0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0" fontId="4" fillId="0" borderId="10" xfId="0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center" vertical="justify" wrapText="1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justify"/>
    </xf>
    <xf numFmtId="49" fontId="3" fillId="0" borderId="12" xfId="0" applyNumberFormat="1" applyFont="1" applyFill="1" applyBorder="1" applyAlignment="1">
      <alignment horizontal="center" vertical="justify"/>
    </xf>
    <xf numFmtId="49" fontId="4" fillId="0" borderId="12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7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justify" wrapText="1"/>
    </xf>
    <xf numFmtId="0" fontId="5" fillId="0" borderId="10" xfId="0" applyNumberFormat="1" applyFont="1" applyFill="1" applyBorder="1" applyAlignment="1">
      <alignment horizontal="center" vertical="justify" wrapText="1"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justify" wrapText="1"/>
    </xf>
    <xf numFmtId="0" fontId="12" fillId="0" borderId="10" xfId="0" applyFont="1" applyFill="1" applyBorder="1" applyAlignment="1">
      <alignment horizontal="left" vertical="justify" wrapText="1"/>
    </xf>
    <xf numFmtId="49" fontId="13" fillId="0" borderId="10" xfId="0" applyNumberFormat="1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justify"/>
    </xf>
    <xf numFmtId="0" fontId="5" fillId="0" borderId="10" xfId="0" applyNumberFormat="1" applyFont="1" applyFill="1" applyBorder="1" applyAlignment="1">
      <alignment horizontal="center" vertical="justify"/>
    </xf>
    <xf numFmtId="49" fontId="5" fillId="0" borderId="12" xfId="0" applyNumberFormat="1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 vertical="justify" wrapText="1"/>
    </xf>
    <xf numFmtId="0" fontId="0" fillId="0" borderId="0" xfId="0" applyFont="1" applyFill="1" applyAlignment="1">
      <alignment/>
    </xf>
    <xf numFmtId="169" fontId="2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justify" wrapText="1"/>
    </xf>
    <xf numFmtId="0" fontId="0" fillId="0" borderId="13" xfId="0" applyFill="1" applyBorder="1" applyAlignment="1">
      <alignment horizontal="right"/>
    </xf>
    <xf numFmtId="0" fontId="3" fillId="0" borderId="10" xfId="0" applyFont="1" applyFill="1" applyBorder="1" applyAlignment="1">
      <alignment horizontal="left" vertical="justify" wrapText="1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textRotation="90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70" fontId="10" fillId="0" borderId="10" xfId="0" applyNumberFormat="1" applyFont="1" applyFill="1" applyBorder="1" applyAlignment="1">
      <alignment horizontal="center" vertical="center" wrapText="1"/>
    </xf>
    <xf numFmtId="170" fontId="3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0" fontId="15" fillId="0" borderId="10" xfId="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49" fontId="39" fillId="0" borderId="10" xfId="0" applyNumberFormat="1" applyFont="1" applyFill="1" applyBorder="1" applyAlignment="1">
      <alignment horizontal="left" vertical="justify" wrapText="1"/>
    </xf>
    <xf numFmtId="49" fontId="39" fillId="0" borderId="10" xfId="0" applyNumberFormat="1" applyFont="1" applyFill="1" applyBorder="1" applyAlignment="1">
      <alignment horizontal="center" vertical="justify" wrapText="1"/>
    </xf>
    <xf numFmtId="49" fontId="39" fillId="0" borderId="10" xfId="0" applyNumberFormat="1" applyFont="1" applyFill="1" applyBorder="1" applyAlignment="1">
      <alignment horizontal="center" vertical="justify"/>
    </xf>
    <xf numFmtId="0" fontId="39" fillId="0" borderId="10" xfId="0" applyNumberFormat="1" applyFont="1" applyFill="1" applyBorder="1" applyAlignment="1">
      <alignment horizontal="center" vertical="justify"/>
    </xf>
    <xf numFmtId="49" fontId="39" fillId="0" borderId="10" xfId="0" applyNumberFormat="1" applyFont="1" applyFill="1" applyBorder="1" applyAlignment="1">
      <alignment wrapText="1"/>
    </xf>
    <xf numFmtId="49" fontId="39" fillId="0" borderId="10" xfId="42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justify" wrapText="1"/>
    </xf>
    <xf numFmtId="49" fontId="14" fillId="0" borderId="10" xfId="0" applyNumberFormat="1" applyFont="1" applyFill="1" applyBorder="1" applyAlignment="1">
      <alignment horizontal="center" vertical="justify" wrapText="1"/>
    </xf>
    <xf numFmtId="0" fontId="39" fillId="0" borderId="10" xfId="0" applyNumberFormat="1" applyFont="1" applyFill="1" applyBorder="1" applyAlignment="1">
      <alignment horizontal="center" vertical="justify" wrapText="1"/>
    </xf>
    <xf numFmtId="49" fontId="14" fillId="0" borderId="10" xfId="0" applyNumberFormat="1" applyFont="1" applyFill="1" applyBorder="1" applyAlignment="1">
      <alignment horizontal="center" vertical="justify"/>
    </xf>
    <xf numFmtId="0" fontId="14" fillId="0" borderId="10" xfId="0" applyNumberFormat="1" applyFont="1" applyFill="1" applyBorder="1" applyAlignment="1">
      <alignment horizontal="center" vertical="justify"/>
    </xf>
    <xf numFmtId="49" fontId="39" fillId="0" borderId="10" xfId="0" applyNumberFormat="1" applyFont="1" applyFill="1" applyBorder="1" applyAlignment="1">
      <alignment vertical="top" wrapText="1"/>
    </xf>
    <xf numFmtId="49" fontId="39" fillId="0" borderId="12" xfId="0" applyNumberFormat="1" applyFont="1" applyFill="1" applyBorder="1" applyAlignment="1">
      <alignment horizontal="center" vertical="justify"/>
    </xf>
    <xf numFmtId="49" fontId="14" fillId="0" borderId="12" xfId="0" applyNumberFormat="1" applyFont="1" applyFill="1" applyBorder="1" applyAlignment="1">
      <alignment horizontal="center" vertical="justify"/>
    </xf>
    <xf numFmtId="49" fontId="40" fillId="0" borderId="10" xfId="0" applyNumberFormat="1" applyFont="1" applyFill="1" applyBorder="1" applyAlignment="1">
      <alignment horizontal="left" vertical="justify" wrapText="1"/>
    </xf>
    <xf numFmtId="49" fontId="40" fillId="0" borderId="10" xfId="0" applyNumberFormat="1" applyFont="1" applyFill="1" applyBorder="1" applyAlignment="1">
      <alignment horizontal="center" vertical="justify" wrapText="1"/>
    </xf>
    <xf numFmtId="49" fontId="40" fillId="0" borderId="10" xfId="0" applyNumberFormat="1" applyFont="1" applyFill="1" applyBorder="1" applyAlignment="1">
      <alignment horizontal="center" vertical="justify"/>
    </xf>
    <xf numFmtId="49" fontId="40" fillId="0" borderId="12" xfId="0" applyNumberFormat="1" applyFont="1" applyFill="1" applyBorder="1" applyAlignment="1">
      <alignment horizontal="center" vertical="justify"/>
    </xf>
    <xf numFmtId="49" fontId="39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center" vertical="justify" wrapText="1"/>
    </xf>
    <xf numFmtId="0" fontId="14" fillId="0" borderId="11" xfId="0" applyNumberFormat="1" applyFont="1" applyFill="1" applyBorder="1" applyAlignment="1">
      <alignment horizontal="center" wrapText="1"/>
    </xf>
    <xf numFmtId="49" fontId="41" fillId="0" borderId="12" xfId="0" applyNumberFormat="1" applyFont="1" applyFill="1" applyBorder="1" applyAlignment="1">
      <alignment horizontal="center" vertical="justify" wrapText="1"/>
    </xf>
    <xf numFmtId="49" fontId="40" fillId="0" borderId="10" xfId="0" applyNumberFormat="1" applyFont="1" applyFill="1" applyBorder="1" applyAlignment="1">
      <alignment wrapText="1"/>
    </xf>
    <xf numFmtId="49" fontId="40" fillId="0" borderId="12" xfId="0" applyNumberFormat="1" applyFont="1" applyFill="1" applyBorder="1" applyAlignment="1">
      <alignment horizontal="center" vertical="justify" wrapText="1"/>
    </xf>
    <xf numFmtId="49" fontId="39" fillId="0" borderId="12" xfId="0" applyNumberFormat="1" applyFont="1" applyFill="1" applyBorder="1" applyAlignment="1">
      <alignment wrapText="1"/>
    </xf>
    <xf numFmtId="49" fontId="39" fillId="0" borderId="12" xfId="0" applyNumberFormat="1" applyFont="1" applyFill="1" applyBorder="1" applyAlignment="1">
      <alignment horizontal="center" vertical="justify" wrapText="1"/>
    </xf>
    <xf numFmtId="49" fontId="39" fillId="0" borderId="12" xfId="0" applyNumberFormat="1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/>
    </xf>
    <xf numFmtId="49" fontId="40" fillId="0" borderId="10" xfId="0" applyNumberFormat="1" applyFont="1" applyFill="1" applyBorder="1" applyAlignment="1">
      <alignment horizontal="left" vertical="center" wrapText="1"/>
    </xf>
    <xf numFmtId="170" fontId="3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0" fillId="24" borderId="0" xfId="0" applyFill="1" applyAlignment="1">
      <alignment horizontal="right"/>
    </xf>
    <xf numFmtId="0" fontId="0" fillId="24" borderId="0" xfId="0" applyFill="1" applyAlignment="1">
      <alignment/>
    </xf>
    <xf numFmtId="0" fontId="0" fillId="0" borderId="0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G31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14.625" style="0" customWidth="1"/>
    <col min="2" max="2" width="9.125" style="40" customWidth="1"/>
    <col min="3" max="3" width="9.125" style="41" customWidth="1"/>
  </cols>
  <sheetData>
    <row r="1" ht="12.75">
      <c r="A1" t="s">
        <v>101</v>
      </c>
    </row>
    <row r="3" spans="2:3" ht="12.75">
      <c r="B3" s="40" t="s">
        <v>23</v>
      </c>
      <c r="C3" s="41" t="s">
        <v>131</v>
      </c>
    </row>
    <row r="4" spans="2:3" ht="12.75">
      <c r="B4" s="40" t="s">
        <v>24</v>
      </c>
      <c r="C4" s="41" t="s">
        <v>180</v>
      </c>
    </row>
    <row r="5" spans="2:3" ht="12.75">
      <c r="B5" s="40" t="s">
        <v>128</v>
      </c>
      <c r="C5" s="41" t="s">
        <v>139</v>
      </c>
    </row>
    <row r="6" spans="2:3" ht="12.75">
      <c r="B6" s="40" t="s">
        <v>33</v>
      </c>
      <c r="C6" s="41" t="s">
        <v>132</v>
      </c>
    </row>
    <row r="7" spans="2:3" ht="12.75">
      <c r="B7" s="40" t="s">
        <v>34</v>
      </c>
      <c r="C7" s="41" t="s">
        <v>133</v>
      </c>
    </row>
    <row r="8" spans="2:3" ht="12.75">
      <c r="B8" s="40" t="s">
        <v>86</v>
      </c>
      <c r="C8" s="41" t="s">
        <v>130</v>
      </c>
    </row>
    <row r="9" spans="2:3" ht="12.75">
      <c r="B9" s="40" t="s">
        <v>82</v>
      </c>
      <c r="C9" s="41" t="s">
        <v>134</v>
      </c>
    </row>
    <row r="10" spans="2:3" ht="12.75">
      <c r="B10" s="40" t="s">
        <v>42</v>
      </c>
      <c r="C10" s="41" t="s">
        <v>171</v>
      </c>
    </row>
    <row r="11" spans="2:3" ht="12.75">
      <c r="B11" s="40" t="s">
        <v>25</v>
      </c>
      <c r="C11" s="41" t="s">
        <v>135</v>
      </c>
    </row>
    <row r="12" spans="2:3" ht="12.75">
      <c r="B12" s="40" t="s">
        <v>73</v>
      </c>
      <c r="C12" s="41" t="s">
        <v>136</v>
      </c>
    </row>
    <row r="13" spans="2:3" ht="12.75">
      <c r="B13" s="40" t="s">
        <v>98</v>
      </c>
      <c r="C13" s="41" t="s">
        <v>184</v>
      </c>
    </row>
    <row r="14" spans="2:3" ht="12.75">
      <c r="B14" s="40" t="s">
        <v>81</v>
      </c>
      <c r="C14" s="41" t="s">
        <v>186</v>
      </c>
    </row>
    <row r="15" spans="2:3" ht="12.75">
      <c r="B15" s="40" t="s">
        <v>81</v>
      </c>
      <c r="C15" s="41" t="s">
        <v>140</v>
      </c>
    </row>
    <row r="16" spans="2:3" ht="12.75">
      <c r="B16" s="40" t="s">
        <v>81</v>
      </c>
      <c r="C16" s="41" t="s">
        <v>124</v>
      </c>
    </row>
    <row r="17" spans="2:7" ht="12.75">
      <c r="B17" s="40" t="s">
        <v>26</v>
      </c>
      <c r="C17" s="41" t="s">
        <v>190</v>
      </c>
      <c r="E17" s="40" t="s">
        <v>26</v>
      </c>
      <c r="F17" t="s">
        <v>121</v>
      </c>
      <c r="G17" t="s">
        <v>103</v>
      </c>
    </row>
    <row r="18" spans="2:3" ht="12.75">
      <c r="B18" s="40" t="s">
        <v>27</v>
      </c>
      <c r="C18" s="41" t="s">
        <v>137</v>
      </c>
    </row>
    <row r="19" spans="2:3" ht="12.75">
      <c r="B19" s="40" t="s">
        <v>28</v>
      </c>
      <c r="C19" s="41" t="s">
        <v>138</v>
      </c>
    </row>
    <row r="24" spans="1:4" ht="12.75">
      <c r="A24" t="s">
        <v>107</v>
      </c>
      <c r="B24" s="40" t="s">
        <v>105</v>
      </c>
      <c r="C24" s="41" t="s">
        <v>181</v>
      </c>
      <c r="D24" t="s">
        <v>104</v>
      </c>
    </row>
    <row r="25" spans="3:4" ht="12.75">
      <c r="C25" s="41" t="s">
        <v>182</v>
      </c>
      <c r="D25" t="s">
        <v>104</v>
      </c>
    </row>
    <row r="26" spans="2:4" ht="12.75">
      <c r="B26" s="40" t="s">
        <v>42</v>
      </c>
      <c r="C26" s="41" t="s">
        <v>183</v>
      </c>
      <c r="D26" t="s">
        <v>108</v>
      </c>
    </row>
    <row r="27" spans="2:4" ht="12.75">
      <c r="B27" s="40" t="s">
        <v>98</v>
      </c>
      <c r="C27" s="41" t="s">
        <v>185</v>
      </c>
      <c r="D27" t="s">
        <v>97</v>
      </c>
    </row>
    <row r="28" spans="2:4" ht="12.75">
      <c r="B28" s="40" t="s">
        <v>81</v>
      </c>
      <c r="C28" s="41" t="s">
        <v>187</v>
      </c>
      <c r="D28" t="s">
        <v>109</v>
      </c>
    </row>
    <row r="29" spans="3:4" ht="12.75">
      <c r="C29" s="41" t="s">
        <v>188</v>
      </c>
      <c r="D29" t="s">
        <v>110</v>
      </c>
    </row>
    <row r="30" spans="3:4" ht="12.75">
      <c r="C30" s="41" t="s">
        <v>189</v>
      </c>
      <c r="D30" t="s">
        <v>111</v>
      </c>
    </row>
    <row r="31" spans="2:4" ht="12.75">
      <c r="B31" s="40" t="s">
        <v>26</v>
      </c>
      <c r="C31" s="41" t="s">
        <v>191</v>
      </c>
      <c r="D31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3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73.00390625" style="1" customWidth="1"/>
    <col min="2" max="2" width="5.50390625" style="0" customWidth="1"/>
    <col min="3" max="3" width="4.875" style="0" customWidth="1"/>
    <col min="4" max="4" width="10.50390625" style="0" customWidth="1"/>
    <col min="5" max="5" width="8.50390625" style="0" customWidth="1"/>
    <col min="6" max="6" width="7.00390625" style="0" customWidth="1"/>
  </cols>
  <sheetData>
    <row r="1" spans="1:6" ht="12.75">
      <c r="A1" s="98" t="s">
        <v>170</v>
      </c>
      <c r="B1" s="98"/>
      <c r="C1" s="98"/>
      <c r="D1" s="98"/>
      <c r="E1" s="98"/>
      <c r="F1" s="98"/>
    </row>
    <row r="2" spans="1:6" ht="15" customHeight="1">
      <c r="A2" s="149" t="s">
        <v>169</v>
      </c>
      <c r="B2" s="149"/>
      <c r="C2" s="149"/>
      <c r="D2" s="149"/>
      <c r="E2" s="149"/>
      <c r="F2" s="149"/>
    </row>
    <row r="3" spans="1:6" ht="12.75">
      <c r="A3" s="147" t="s">
        <v>236</v>
      </c>
      <c r="B3" s="147"/>
      <c r="C3" s="147"/>
      <c r="D3" s="147"/>
      <c r="E3" s="147"/>
      <c r="F3" s="147"/>
    </row>
    <row r="4" spans="1:6" ht="12.75">
      <c r="A4" s="147"/>
      <c r="B4" s="147"/>
      <c r="C4" s="147"/>
      <c r="D4" s="147"/>
      <c r="E4" s="148"/>
      <c r="F4" s="148"/>
    </row>
    <row r="6" spans="1:4" ht="12.75" customHeight="1">
      <c r="A6" s="97" t="s">
        <v>207</v>
      </c>
      <c r="B6" s="97"/>
      <c r="C6" s="97"/>
      <c r="D6" s="97"/>
    </row>
    <row r="7" spans="1:4" ht="12.75" customHeight="1">
      <c r="A7" s="97" t="s">
        <v>88</v>
      </c>
      <c r="B7" s="97"/>
      <c r="C7" s="97"/>
      <c r="D7" s="97"/>
    </row>
    <row r="8" spans="1:4" ht="12.75" customHeight="1">
      <c r="A8" s="97" t="s">
        <v>87</v>
      </c>
      <c r="B8" s="97"/>
      <c r="C8" s="97"/>
      <c r="D8" s="97"/>
    </row>
    <row r="9" ht="14.25" customHeight="1">
      <c r="D9" s="2" t="s">
        <v>14</v>
      </c>
    </row>
    <row r="10" spans="1:6" s="1" customFormat="1" ht="67.5" customHeight="1">
      <c r="A10" s="3" t="s">
        <v>0</v>
      </c>
      <c r="B10" s="4" t="s">
        <v>17</v>
      </c>
      <c r="C10" s="4" t="s">
        <v>1</v>
      </c>
      <c r="D10" s="6" t="s">
        <v>235</v>
      </c>
      <c r="E10" s="96" t="s">
        <v>224</v>
      </c>
      <c r="F10" s="82" t="s">
        <v>166</v>
      </c>
    </row>
    <row r="11" spans="1:6" s="1" customFormat="1" ht="17.25" customHeight="1">
      <c r="A11" s="5" t="s">
        <v>16</v>
      </c>
      <c r="B11" s="6"/>
      <c r="C11" s="6"/>
      <c r="D11" s="92">
        <f>'Приложение № 9'!H9</f>
        <v>1549.2000000000003</v>
      </c>
      <c r="E11" s="145" t="str">
        <f>'Приложение №7'!H11</f>
        <v>798,3</v>
      </c>
      <c r="F11" s="145">
        <f>'Приложение №7'!I11</f>
        <v>52</v>
      </c>
    </row>
    <row r="12" spans="1:6" s="1" customFormat="1" ht="17.25" customHeight="1">
      <c r="A12" s="5" t="s">
        <v>75</v>
      </c>
      <c r="B12" s="13">
        <v>1</v>
      </c>
      <c r="C12" s="6"/>
      <c r="D12" s="92">
        <f>'Приложение № 9'!H10</f>
        <v>1283.0000000000002</v>
      </c>
      <c r="E12" s="145" t="str">
        <f>'Приложение №7'!H12</f>
        <v>700,0</v>
      </c>
      <c r="F12" s="145">
        <f>'Приложение №7'!I12</f>
        <v>54</v>
      </c>
    </row>
    <row r="13" spans="1:6" s="1" customFormat="1" ht="17.25" customHeight="1">
      <c r="A13" s="5" t="s">
        <v>152</v>
      </c>
      <c r="B13" s="13">
        <v>3</v>
      </c>
      <c r="C13" s="6"/>
      <c r="D13" s="92">
        <f>'Приложение № 9'!H11</f>
        <v>266.2</v>
      </c>
      <c r="E13" s="145">
        <f>'Приложение №7'!H13</f>
        <v>98.3</v>
      </c>
      <c r="F13" s="145" t="s">
        <v>194</v>
      </c>
    </row>
    <row r="14" spans="1:6" ht="20.25" customHeight="1">
      <c r="A14" s="7" t="s">
        <v>91</v>
      </c>
      <c r="B14" s="18" t="s">
        <v>18</v>
      </c>
      <c r="C14" s="19"/>
      <c r="D14" s="92">
        <f>'Приложение № 9'!H12</f>
        <v>1100.4</v>
      </c>
      <c r="E14" s="94" t="str">
        <f>'Приложение №7'!H14</f>
        <v>597,0</v>
      </c>
      <c r="F14" s="94" t="s">
        <v>193</v>
      </c>
    </row>
    <row r="15" spans="1:6" s="20" customFormat="1" ht="34.5" customHeight="1">
      <c r="A15" s="15" t="s">
        <v>31</v>
      </c>
      <c r="B15" s="11" t="s">
        <v>18</v>
      </c>
      <c r="C15" s="12" t="s">
        <v>23</v>
      </c>
      <c r="D15" s="92">
        <f>'Приложение № 9'!H13</f>
        <v>463</v>
      </c>
      <c r="E15" s="94">
        <f>'Приложение №7'!H15</f>
        <v>238.5</v>
      </c>
      <c r="F15" s="94">
        <f>'Приложение №7'!I15</f>
        <v>52</v>
      </c>
    </row>
    <row r="16" spans="1:6" s="20" customFormat="1" ht="46.5" customHeight="1">
      <c r="A16" s="10" t="s">
        <v>32</v>
      </c>
      <c r="B16" s="11" t="s">
        <v>18</v>
      </c>
      <c r="C16" s="11" t="s">
        <v>24</v>
      </c>
      <c r="D16" s="92">
        <f>'Приложение № 9'!H23</f>
        <v>241</v>
      </c>
      <c r="E16" s="94">
        <f>'Приложение №7'!H25</f>
        <v>140.2</v>
      </c>
      <c r="F16" s="94">
        <f>'Приложение №7'!I25</f>
        <v>58</v>
      </c>
    </row>
    <row r="17" spans="1:6" s="20" customFormat="1" ht="21" customHeight="1">
      <c r="A17" s="22" t="s">
        <v>129</v>
      </c>
      <c r="B17" s="11" t="s">
        <v>18</v>
      </c>
      <c r="C17" s="11" t="s">
        <v>128</v>
      </c>
      <c r="D17" s="93">
        <f>'Приложение № 9'!H45</f>
        <v>0</v>
      </c>
      <c r="E17" s="146" t="s">
        <v>167</v>
      </c>
      <c r="F17" s="146" t="s">
        <v>167</v>
      </c>
    </row>
    <row r="18" spans="1:6" s="20" customFormat="1" ht="15.75" customHeight="1">
      <c r="A18" s="10" t="s">
        <v>30</v>
      </c>
      <c r="B18" s="11" t="s">
        <v>18</v>
      </c>
      <c r="C18" s="11" t="s">
        <v>33</v>
      </c>
      <c r="D18" s="93">
        <f>'Приложение № 9'!H51</f>
        <v>0</v>
      </c>
      <c r="E18" s="146">
        <f>'Приложение №7'!H35</f>
        <v>0</v>
      </c>
      <c r="F18" s="146">
        <f>'Приложение №7'!I35</f>
        <v>0</v>
      </c>
    </row>
    <row r="19" spans="1:6" s="20" customFormat="1" ht="20.25" customHeight="1">
      <c r="A19" s="10" t="s">
        <v>6</v>
      </c>
      <c r="B19" s="11" t="s">
        <v>18</v>
      </c>
      <c r="C19" s="11" t="s">
        <v>34</v>
      </c>
      <c r="D19" s="92">
        <f>'Приложение № 9'!H56</f>
        <v>396.4</v>
      </c>
      <c r="E19" s="94" t="str">
        <f>'Приложение №7'!H40</f>
        <v>218,3</v>
      </c>
      <c r="F19" s="94">
        <f>'Приложение №7'!I40</f>
        <v>55</v>
      </c>
    </row>
    <row r="20" spans="1:6" ht="19.5" customHeight="1">
      <c r="A20" s="7" t="s">
        <v>92</v>
      </c>
      <c r="B20" s="8" t="s">
        <v>84</v>
      </c>
      <c r="C20" s="9"/>
      <c r="D20" s="92">
        <f>'Приложение № 9'!H90</f>
        <v>21.5</v>
      </c>
      <c r="E20" s="94">
        <f>E21</f>
        <v>10.1</v>
      </c>
      <c r="F20" s="94">
        <f>F21</f>
        <v>61</v>
      </c>
    </row>
    <row r="21" spans="1:6" s="20" customFormat="1" ht="19.5" customHeight="1">
      <c r="A21" s="10" t="s">
        <v>85</v>
      </c>
      <c r="B21" s="11" t="s">
        <v>84</v>
      </c>
      <c r="C21" s="12" t="s">
        <v>86</v>
      </c>
      <c r="D21" s="93">
        <f>'Приложение № 9'!H90</f>
        <v>21.5</v>
      </c>
      <c r="E21" s="146">
        <f>'Приложение №7'!H72</f>
        <v>10.1</v>
      </c>
      <c r="F21" s="146">
        <f>'Приложение №7'!I72</f>
        <v>61</v>
      </c>
    </row>
    <row r="22" spans="1:6" ht="17.25" customHeight="1">
      <c r="A22" s="7" t="s">
        <v>93</v>
      </c>
      <c r="B22" s="8" t="s">
        <v>19</v>
      </c>
      <c r="C22" s="12"/>
      <c r="D22" s="92">
        <f>'Приложение № 9'!H105</f>
        <v>171.4</v>
      </c>
      <c r="E22" s="94">
        <f>'Приложение №7'!H86</f>
        <v>78.1</v>
      </c>
      <c r="F22" s="94">
        <f>'Приложение №7'!I86</f>
        <v>46</v>
      </c>
    </row>
    <row r="23" spans="1:6" s="20" customFormat="1" ht="14.25" customHeight="1">
      <c r="A23" s="10" t="s">
        <v>104</v>
      </c>
      <c r="B23" s="11" t="s">
        <v>19</v>
      </c>
      <c r="C23" s="11" t="s">
        <v>105</v>
      </c>
      <c r="D23" s="93">
        <f>'Приложение № 9'!H106</f>
        <v>0.8</v>
      </c>
      <c r="E23" s="146">
        <f>'Приложение №7'!H87</f>
        <v>0</v>
      </c>
      <c r="F23" s="146">
        <f>'Приложение №7'!I87</f>
        <v>0</v>
      </c>
    </row>
    <row r="24" spans="1:6" s="20" customFormat="1" ht="16.5" customHeight="1">
      <c r="A24" s="10" t="s">
        <v>41</v>
      </c>
      <c r="B24" s="11" t="s">
        <v>19</v>
      </c>
      <c r="C24" s="11" t="s">
        <v>42</v>
      </c>
      <c r="D24" s="93">
        <f>'Приложение № 9'!H117</f>
        <v>170.6</v>
      </c>
      <c r="E24" s="146">
        <f>'Приложение №7'!H98</f>
        <v>78.1</v>
      </c>
      <c r="F24" s="146">
        <f>'Приложение №7'!I98</f>
        <v>46</v>
      </c>
    </row>
    <row r="25" spans="1:6" s="20" customFormat="1" ht="18" customHeight="1">
      <c r="A25" s="10" t="s">
        <v>8</v>
      </c>
      <c r="B25" s="11" t="s">
        <v>19</v>
      </c>
      <c r="C25" s="11" t="s">
        <v>25</v>
      </c>
      <c r="D25" s="93">
        <f>'Приложение № 9'!H128</f>
        <v>0</v>
      </c>
      <c r="E25" s="146">
        <f>'Приложение №7'!H109</f>
        <v>0</v>
      </c>
      <c r="F25" s="146">
        <f>'Приложение №7'!I109</f>
        <v>0</v>
      </c>
    </row>
    <row r="26" spans="1:6" ht="19.5" customHeight="1">
      <c r="A26" s="7" t="s">
        <v>37</v>
      </c>
      <c r="B26" s="8" t="s">
        <v>20</v>
      </c>
      <c r="C26" s="8"/>
      <c r="D26" s="92">
        <f>'Приложение № 9'!H134</f>
        <v>89.69999999999999</v>
      </c>
      <c r="E26" s="94">
        <f>'Приложение №7'!H115</f>
        <v>18.2</v>
      </c>
      <c r="F26" s="94">
        <f>'Приложение №7'!I115</f>
        <v>20</v>
      </c>
    </row>
    <row r="27" spans="1:6" s="20" customFormat="1" ht="15.75" customHeight="1">
      <c r="A27" s="21" t="s">
        <v>72</v>
      </c>
      <c r="B27" s="16" t="s">
        <v>20</v>
      </c>
      <c r="C27" s="16" t="s">
        <v>73</v>
      </c>
      <c r="D27" s="93">
        <f>'Приложение № 9'!H135</f>
        <v>0</v>
      </c>
      <c r="E27" s="146">
        <f>'Приложение №7'!H116</f>
        <v>0</v>
      </c>
      <c r="F27" s="146">
        <f>'Приложение №7'!I116</f>
        <v>0</v>
      </c>
    </row>
    <row r="28" spans="1:6" s="20" customFormat="1" ht="15.75" customHeight="1">
      <c r="A28" s="21" t="s">
        <v>97</v>
      </c>
      <c r="B28" s="16" t="s">
        <v>20</v>
      </c>
      <c r="C28" s="16" t="s">
        <v>98</v>
      </c>
      <c r="D28" s="93">
        <f>'Приложение № 9'!H141</f>
        <v>72.8</v>
      </c>
      <c r="E28" s="146">
        <f>'Приложение №7'!H122</f>
        <v>4.3</v>
      </c>
      <c r="F28" s="146">
        <f>'Приложение №7'!I122</f>
        <v>0.06</v>
      </c>
    </row>
    <row r="29" spans="1:6" s="20" customFormat="1" ht="16.5" customHeight="1">
      <c r="A29" s="17" t="s">
        <v>80</v>
      </c>
      <c r="B29" s="11" t="s">
        <v>20</v>
      </c>
      <c r="C29" s="11" t="s">
        <v>81</v>
      </c>
      <c r="D29" s="93">
        <f>'Приложение № 9'!H152</f>
        <v>16.9</v>
      </c>
      <c r="E29" s="146">
        <f>'Приложение №7'!H133</f>
        <v>13.9</v>
      </c>
      <c r="F29" s="146">
        <f>'Приложение №7'!I133</f>
        <v>82</v>
      </c>
    </row>
    <row r="30" spans="1:6" ht="16.5" customHeight="1">
      <c r="A30" s="7" t="s">
        <v>95</v>
      </c>
      <c r="B30" s="8" t="s">
        <v>21</v>
      </c>
      <c r="C30" s="8"/>
      <c r="D30" s="92">
        <f>'Приложение № 9'!H176</f>
        <v>166.2</v>
      </c>
      <c r="E30" s="94">
        <f>E31</f>
        <v>94.6</v>
      </c>
      <c r="F30" s="94">
        <f>F31</f>
        <v>57</v>
      </c>
    </row>
    <row r="31" spans="1:6" s="20" customFormat="1" ht="26.25">
      <c r="A31" s="10" t="s">
        <v>9</v>
      </c>
      <c r="B31" s="11" t="s">
        <v>21</v>
      </c>
      <c r="C31" s="11" t="s">
        <v>26</v>
      </c>
      <c r="D31" s="93">
        <f>'Приложение № 9'!H176</f>
        <v>166.2</v>
      </c>
      <c r="E31" s="146">
        <f>'Приложение №7'!H157</f>
        <v>94.6</v>
      </c>
      <c r="F31" s="146">
        <f>'Приложение №7'!I157</f>
        <v>57</v>
      </c>
    </row>
    <row r="32" spans="1:6" ht="15">
      <c r="A32" s="7" t="s">
        <v>94</v>
      </c>
      <c r="B32" s="8" t="s">
        <v>22</v>
      </c>
      <c r="C32" s="8"/>
      <c r="D32" s="92">
        <f>'Приложение № 9'!H214</f>
        <v>0</v>
      </c>
      <c r="E32" s="94">
        <f>E33</f>
        <v>0</v>
      </c>
      <c r="F32" s="94">
        <f>F33</f>
        <v>0</v>
      </c>
    </row>
    <row r="33" spans="1:6" s="20" customFormat="1" ht="26.25">
      <c r="A33" s="10" t="s">
        <v>11</v>
      </c>
      <c r="B33" s="11" t="s">
        <v>22</v>
      </c>
      <c r="C33" s="11" t="s">
        <v>27</v>
      </c>
      <c r="D33" s="93">
        <f>'Приложение № 9'!H215</f>
        <v>0</v>
      </c>
      <c r="E33" s="146">
        <f>'Приложение №7'!H196</f>
        <v>0</v>
      </c>
      <c r="F33" s="146">
        <f>'Приложение №7'!I196</f>
        <v>0</v>
      </c>
    </row>
  </sheetData>
  <sheetProtection/>
  <mergeCells count="7">
    <mergeCell ref="A8:D8"/>
    <mergeCell ref="A4:D4"/>
    <mergeCell ref="A6:D6"/>
    <mergeCell ref="A1:F1"/>
    <mergeCell ref="A2:F2"/>
    <mergeCell ref="A3:F3"/>
    <mergeCell ref="A7:D7"/>
  </mergeCells>
  <printOptions/>
  <pageMargins left="0.75" right="0.3" top="0.57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08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70.125" style="26" customWidth="1"/>
    <col min="2" max="2" width="5.50390625" style="30" customWidth="1"/>
    <col min="3" max="3" width="6.625" style="30" customWidth="1"/>
    <col min="4" max="4" width="11.50390625" style="52" customWidth="1"/>
    <col min="5" max="6" width="4.50390625" style="30" customWidth="1"/>
    <col min="7" max="7" width="9.875" style="30" customWidth="1"/>
    <col min="8" max="8" width="7.50390625" style="30" customWidth="1"/>
    <col min="9" max="9" width="6.50390625" style="30" customWidth="1"/>
    <col min="10" max="16384" width="9.125" style="30" customWidth="1"/>
  </cols>
  <sheetData>
    <row r="1" spans="1:9" ht="12.75">
      <c r="A1" s="100" t="s">
        <v>168</v>
      </c>
      <c r="B1" s="100"/>
      <c r="C1" s="100"/>
      <c r="D1" s="100"/>
      <c r="E1" s="100"/>
      <c r="F1" s="100"/>
      <c r="G1" s="100"/>
      <c r="H1" s="100"/>
      <c r="I1" s="100"/>
    </row>
    <row r="2" spans="1:9" ht="15" customHeight="1">
      <c r="A2" s="101" t="s">
        <v>169</v>
      </c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47" t="s">
        <v>222</v>
      </c>
      <c r="B3" s="147"/>
      <c r="C3" s="147"/>
      <c r="D3" s="147"/>
      <c r="E3" s="147"/>
      <c r="F3" s="147"/>
      <c r="G3" s="147"/>
      <c r="H3" s="147"/>
      <c r="I3" s="147"/>
    </row>
    <row r="4" spans="1:9" ht="12.75">
      <c r="A4" s="147"/>
      <c r="B4" s="147"/>
      <c r="C4" s="147"/>
      <c r="D4" s="147"/>
      <c r="E4" s="147"/>
      <c r="F4" s="147"/>
      <c r="G4" s="147"/>
      <c r="H4" s="147"/>
      <c r="I4" s="148"/>
    </row>
    <row r="6" spans="1:7" ht="12.75" customHeight="1">
      <c r="A6" s="99" t="s">
        <v>162</v>
      </c>
      <c r="B6" s="99"/>
      <c r="C6" s="99"/>
      <c r="D6" s="99"/>
      <c r="E6" s="99"/>
      <c r="F6" s="99"/>
      <c r="G6" s="99"/>
    </row>
    <row r="7" spans="1:7" ht="12.75" customHeight="1">
      <c r="A7" s="99" t="s">
        <v>163</v>
      </c>
      <c r="B7" s="99"/>
      <c r="C7" s="99"/>
      <c r="D7" s="99"/>
      <c r="E7" s="99"/>
      <c r="F7" s="99"/>
      <c r="G7" s="99"/>
    </row>
    <row r="8" spans="1:7" ht="12.75" customHeight="1">
      <c r="A8" s="99" t="s">
        <v>206</v>
      </c>
      <c r="B8" s="99"/>
      <c r="C8" s="99"/>
      <c r="D8" s="99"/>
      <c r="E8" s="99"/>
      <c r="F8" s="99"/>
      <c r="G8" s="99"/>
    </row>
    <row r="9" ht="14.25" customHeight="1">
      <c r="G9" s="75" t="s">
        <v>14</v>
      </c>
    </row>
    <row r="10" spans="1:9" s="26" customFormat="1" ht="66.75" customHeight="1">
      <c r="A10" s="54" t="s">
        <v>0</v>
      </c>
      <c r="B10" s="55" t="s">
        <v>17</v>
      </c>
      <c r="C10" s="55" t="s">
        <v>1</v>
      </c>
      <c r="D10" s="56" t="s">
        <v>2</v>
      </c>
      <c r="E10" s="55" t="s">
        <v>3</v>
      </c>
      <c r="F10" s="55" t="s">
        <v>56</v>
      </c>
      <c r="G10" s="24" t="s">
        <v>223</v>
      </c>
      <c r="H10" s="96" t="s">
        <v>224</v>
      </c>
      <c r="I10" s="82" t="s">
        <v>166</v>
      </c>
    </row>
    <row r="11" spans="1:9" s="26" customFormat="1" ht="17.25" customHeight="1">
      <c r="A11" s="22" t="s">
        <v>16</v>
      </c>
      <c r="B11" s="24"/>
      <c r="C11" s="24"/>
      <c r="D11" s="42"/>
      <c r="E11" s="24"/>
      <c r="F11" s="24"/>
      <c r="G11" s="137">
        <f>'Приложение № 9'!H9</f>
        <v>1549.2000000000003</v>
      </c>
      <c r="H11" s="144" t="str">
        <f>'Приложение № 9'!I9</f>
        <v>798,3</v>
      </c>
      <c r="I11" s="144">
        <f>'Приложение № 9'!J9</f>
        <v>52</v>
      </c>
    </row>
    <row r="12" spans="1:9" s="26" customFormat="1" ht="17.25" customHeight="1">
      <c r="A12" s="22" t="s">
        <v>75</v>
      </c>
      <c r="B12" s="23">
        <v>1</v>
      </c>
      <c r="C12" s="24"/>
      <c r="D12" s="42"/>
      <c r="E12" s="24"/>
      <c r="F12" s="24"/>
      <c r="G12" s="137">
        <f>'Приложение № 9'!H10</f>
        <v>1283.0000000000002</v>
      </c>
      <c r="H12" s="144" t="str">
        <f>'Приложение № 9'!I10</f>
        <v>700,0</v>
      </c>
      <c r="I12" s="144">
        <f>'Приложение № 9'!J10</f>
        <v>54</v>
      </c>
    </row>
    <row r="13" spans="1:9" s="26" customFormat="1" ht="17.25" customHeight="1">
      <c r="A13" s="22" t="s">
        <v>152</v>
      </c>
      <c r="B13" s="23">
        <v>2</v>
      </c>
      <c r="C13" s="24"/>
      <c r="D13" s="42"/>
      <c r="E13" s="24"/>
      <c r="F13" s="24"/>
      <c r="G13" s="137">
        <f>'Приложение № 9'!H11</f>
        <v>266.2</v>
      </c>
      <c r="H13" s="144">
        <f>'Приложение № 9'!I11</f>
        <v>98.3</v>
      </c>
      <c r="I13" s="144">
        <f>'Приложение № 9'!J10</f>
        <v>54</v>
      </c>
    </row>
    <row r="14" spans="1:9" ht="20.25" customHeight="1">
      <c r="A14" s="27" t="s">
        <v>4</v>
      </c>
      <c r="B14" s="28" t="s">
        <v>18</v>
      </c>
      <c r="C14" s="29"/>
      <c r="D14" s="43"/>
      <c r="E14" s="29"/>
      <c r="F14" s="29"/>
      <c r="G14" s="137">
        <f>'Приложение № 9'!H12</f>
        <v>1100.4</v>
      </c>
      <c r="H14" s="142" t="str">
        <f>'Приложение № 9'!I12</f>
        <v>597,0</v>
      </c>
      <c r="I14" s="142">
        <f>'Приложение № 9'!J12</f>
        <v>54</v>
      </c>
    </row>
    <row r="15" spans="1:9" ht="34.5" customHeight="1">
      <c r="A15" s="22" t="s">
        <v>31</v>
      </c>
      <c r="B15" s="28" t="s">
        <v>18</v>
      </c>
      <c r="C15" s="29" t="s">
        <v>23</v>
      </c>
      <c r="D15" s="43"/>
      <c r="E15" s="29"/>
      <c r="F15" s="29"/>
      <c r="G15" s="137">
        <f>'Приложение № 9'!H13</f>
        <v>463</v>
      </c>
      <c r="H15" s="142">
        <f aca="true" t="shared" si="0" ref="H15:I17">H16</f>
        <v>238.5</v>
      </c>
      <c r="I15" s="142">
        <f t="shared" si="0"/>
        <v>52</v>
      </c>
    </row>
    <row r="16" spans="1:9" s="59" customFormat="1" ht="18.75" customHeight="1">
      <c r="A16" s="76" t="s">
        <v>147</v>
      </c>
      <c r="B16" s="33" t="s">
        <v>18</v>
      </c>
      <c r="C16" s="34" t="s">
        <v>23</v>
      </c>
      <c r="D16" s="37" t="str">
        <f>D17</f>
        <v>БП00080020</v>
      </c>
      <c r="E16" s="34"/>
      <c r="F16" s="34"/>
      <c r="G16" s="138">
        <f>'Приложение № 9'!H14</f>
        <v>463</v>
      </c>
      <c r="H16" s="141">
        <f t="shared" si="0"/>
        <v>238.5</v>
      </c>
      <c r="I16" s="141">
        <f t="shared" si="0"/>
        <v>52</v>
      </c>
    </row>
    <row r="17" spans="1:9" s="59" customFormat="1" ht="43.5" customHeight="1">
      <c r="A17" s="35" t="s">
        <v>54</v>
      </c>
      <c r="B17" s="33" t="s">
        <v>18</v>
      </c>
      <c r="C17" s="34" t="s">
        <v>23</v>
      </c>
      <c r="D17" s="37" t="str">
        <f>D18</f>
        <v>БП00080020</v>
      </c>
      <c r="E17" s="34" t="s">
        <v>36</v>
      </c>
      <c r="F17" s="34"/>
      <c r="G17" s="138">
        <f>'Приложение № 9'!H15</f>
        <v>463</v>
      </c>
      <c r="H17" s="141">
        <f t="shared" si="0"/>
        <v>238.5</v>
      </c>
      <c r="I17" s="141">
        <f t="shared" si="0"/>
        <v>52</v>
      </c>
    </row>
    <row r="18" spans="1:9" s="59" customFormat="1" ht="19.5" customHeight="1">
      <c r="A18" s="35" t="s">
        <v>55</v>
      </c>
      <c r="B18" s="33" t="s">
        <v>18</v>
      </c>
      <c r="C18" s="34" t="s">
        <v>23</v>
      </c>
      <c r="D18" s="37" t="str">
        <f>D20</f>
        <v>БП00080020</v>
      </c>
      <c r="E18" s="34" t="s">
        <v>53</v>
      </c>
      <c r="F18" s="34"/>
      <c r="G18" s="138">
        <f>'Приложение № 9'!H16</f>
        <v>463</v>
      </c>
      <c r="H18" s="141">
        <f>'Приложение № 9'!I16</f>
        <v>238.5</v>
      </c>
      <c r="I18" s="141">
        <f>'Приложение № 9'!J16</f>
        <v>52</v>
      </c>
    </row>
    <row r="19" spans="1:9" s="59" customFormat="1" ht="35.25" customHeight="1">
      <c r="A19" s="14" t="s">
        <v>96</v>
      </c>
      <c r="B19" s="33" t="s">
        <v>18</v>
      </c>
      <c r="C19" s="34" t="s">
        <v>23</v>
      </c>
      <c r="D19" s="37" t="str">
        <f>D20</f>
        <v>БП00080020</v>
      </c>
      <c r="E19" s="34" t="s">
        <v>49</v>
      </c>
      <c r="F19" s="34"/>
      <c r="G19" s="138">
        <f>'Приложение № 9'!H17</f>
        <v>390</v>
      </c>
      <c r="H19" s="141">
        <f>H20</f>
        <v>177</v>
      </c>
      <c r="I19" s="141">
        <f>I20</f>
        <v>45</v>
      </c>
    </row>
    <row r="20" spans="1:9" s="59" customFormat="1" ht="18.75" customHeight="1">
      <c r="A20" s="36" t="s">
        <v>75</v>
      </c>
      <c r="B20" s="33" t="s">
        <v>18</v>
      </c>
      <c r="C20" s="34" t="s">
        <v>23</v>
      </c>
      <c r="D20" s="37" t="str">
        <f>ЦСТ!C3</f>
        <v>БП00080020</v>
      </c>
      <c r="E20" s="34" t="s">
        <v>49</v>
      </c>
      <c r="F20" s="34" t="s">
        <v>57</v>
      </c>
      <c r="G20" s="138">
        <f>'Приложение № 9'!H18</f>
        <v>390</v>
      </c>
      <c r="H20" s="141">
        <f>'Приложение № 9'!I18</f>
        <v>177</v>
      </c>
      <c r="I20" s="141">
        <f>'Приложение № 9'!J18</f>
        <v>45</v>
      </c>
    </row>
    <row r="21" spans="1:9" s="59" customFormat="1" ht="33" customHeight="1">
      <c r="A21" s="14" t="s">
        <v>148</v>
      </c>
      <c r="B21" s="33" t="s">
        <v>18</v>
      </c>
      <c r="C21" s="34" t="s">
        <v>23</v>
      </c>
      <c r="D21" s="37" t="str">
        <f>D22</f>
        <v>БП00080020</v>
      </c>
      <c r="E21" s="34" t="s">
        <v>50</v>
      </c>
      <c r="F21" s="34"/>
      <c r="G21" s="138">
        <f>'Приложение № 9'!H19</f>
        <v>15</v>
      </c>
      <c r="H21" s="141">
        <f>H22</f>
        <v>12</v>
      </c>
      <c r="I21" s="141">
        <f>I22</f>
        <v>80</v>
      </c>
    </row>
    <row r="22" spans="1:9" s="59" customFormat="1" ht="18.75" customHeight="1">
      <c r="A22" s="36" t="s">
        <v>75</v>
      </c>
      <c r="B22" s="33" t="s">
        <v>18</v>
      </c>
      <c r="C22" s="34" t="s">
        <v>23</v>
      </c>
      <c r="D22" s="37" t="str">
        <f>ЦСТ!C3</f>
        <v>БП00080020</v>
      </c>
      <c r="E22" s="34" t="s">
        <v>50</v>
      </c>
      <c r="F22" s="34" t="s">
        <v>57</v>
      </c>
      <c r="G22" s="138">
        <f>'Приложение № 9'!H20</f>
        <v>15</v>
      </c>
      <c r="H22" s="141">
        <f>'Приложение № 9'!I20</f>
        <v>12</v>
      </c>
      <c r="I22" s="141">
        <f>'Приложение № 9'!J20</f>
        <v>80</v>
      </c>
    </row>
    <row r="23" spans="1:9" s="59" customFormat="1" ht="30" customHeight="1">
      <c r="A23" s="36" t="s">
        <v>142</v>
      </c>
      <c r="B23" s="33" t="s">
        <v>18</v>
      </c>
      <c r="C23" s="34" t="s">
        <v>23</v>
      </c>
      <c r="D23" s="37" t="str">
        <f>D22</f>
        <v>БП00080020</v>
      </c>
      <c r="E23" s="34" t="s">
        <v>143</v>
      </c>
      <c r="F23" s="34"/>
      <c r="G23" s="138">
        <f>'Приложение № 9'!H21</f>
        <v>58</v>
      </c>
      <c r="H23" s="141">
        <f>H24</f>
        <v>49.5</v>
      </c>
      <c r="I23" s="141">
        <f>I24</f>
        <v>85</v>
      </c>
    </row>
    <row r="24" spans="1:9" s="59" customFormat="1" ht="18.75" customHeight="1">
      <c r="A24" s="36" t="s">
        <v>75</v>
      </c>
      <c r="B24" s="33" t="s">
        <v>18</v>
      </c>
      <c r="C24" s="34" t="s">
        <v>23</v>
      </c>
      <c r="D24" s="37" t="str">
        <f>D23</f>
        <v>БП00080020</v>
      </c>
      <c r="E24" s="34" t="s">
        <v>143</v>
      </c>
      <c r="F24" s="34" t="s">
        <v>57</v>
      </c>
      <c r="G24" s="138">
        <f>'Приложение № 9'!H22</f>
        <v>58</v>
      </c>
      <c r="H24" s="141">
        <f>'Приложение № 9'!I22</f>
        <v>49.5</v>
      </c>
      <c r="I24" s="141">
        <f>'Приложение № 9'!J22</f>
        <v>85</v>
      </c>
    </row>
    <row r="25" spans="1:9" ht="46.5" customHeight="1">
      <c r="A25" s="27" t="s">
        <v>32</v>
      </c>
      <c r="B25" s="28" t="s">
        <v>18</v>
      </c>
      <c r="C25" s="28" t="s">
        <v>24</v>
      </c>
      <c r="D25" s="38"/>
      <c r="E25" s="28"/>
      <c r="F25" s="28"/>
      <c r="G25" s="137">
        <f>'Приложение № 9'!H23</f>
        <v>241</v>
      </c>
      <c r="H25" s="142">
        <f>H26</f>
        <v>140.2</v>
      </c>
      <c r="I25" s="142">
        <f>I26</f>
        <v>58</v>
      </c>
    </row>
    <row r="26" spans="1:9" s="59" customFormat="1" ht="15.75" customHeight="1">
      <c r="A26" s="32" t="s">
        <v>149</v>
      </c>
      <c r="B26" s="33" t="s">
        <v>18</v>
      </c>
      <c r="C26" s="33" t="s">
        <v>24</v>
      </c>
      <c r="D26" s="39" t="str">
        <f>D30</f>
        <v>БП00080250</v>
      </c>
      <c r="E26" s="33"/>
      <c r="F26" s="33"/>
      <c r="G26" s="138">
        <f>'Приложение № 9'!H24</f>
        <v>241</v>
      </c>
      <c r="H26" s="141">
        <f>'Приложение № 9'!I24</f>
        <v>140.2</v>
      </c>
      <c r="I26" s="141">
        <f>'Приложение № 9'!J24</f>
        <v>58</v>
      </c>
    </row>
    <row r="27" spans="1:9" s="59" customFormat="1" ht="46.5" customHeight="1">
      <c r="A27" s="35" t="s">
        <v>54</v>
      </c>
      <c r="B27" s="33" t="s">
        <v>18</v>
      </c>
      <c r="C27" s="34" t="s">
        <v>24</v>
      </c>
      <c r="D27" s="39" t="str">
        <f>D30</f>
        <v>БП00080250</v>
      </c>
      <c r="E27" s="34" t="s">
        <v>36</v>
      </c>
      <c r="F27" s="33"/>
      <c r="G27" s="138">
        <f>'Приложение № 9'!H25</f>
        <v>241</v>
      </c>
      <c r="H27" s="141">
        <f>H28</f>
        <v>140.2</v>
      </c>
      <c r="I27" s="141">
        <f>I28</f>
        <v>58</v>
      </c>
    </row>
    <row r="28" spans="1:9" s="59" customFormat="1" ht="27" customHeight="1">
      <c r="A28" s="35" t="s">
        <v>55</v>
      </c>
      <c r="B28" s="33" t="s">
        <v>18</v>
      </c>
      <c r="C28" s="34" t="s">
        <v>24</v>
      </c>
      <c r="D28" s="39" t="str">
        <f>D30</f>
        <v>БП00080250</v>
      </c>
      <c r="E28" s="34" t="s">
        <v>53</v>
      </c>
      <c r="F28" s="33"/>
      <c r="G28" s="138">
        <f>'Приложение № 9'!H26</f>
        <v>241</v>
      </c>
      <c r="H28" s="141">
        <f>'Приложение № 9'!I26</f>
        <v>140.2</v>
      </c>
      <c r="I28" s="141">
        <f>'Приложение № 9'!J26</f>
        <v>58</v>
      </c>
    </row>
    <row r="29" spans="1:9" s="59" customFormat="1" ht="29.25" customHeight="1">
      <c r="A29" s="14" t="s">
        <v>96</v>
      </c>
      <c r="B29" s="33" t="s">
        <v>18</v>
      </c>
      <c r="C29" s="33" t="s">
        <v>24</v>
      </c>
      <c r="D29" s="39" t="str">
        <f>D30</f>
        <v>БП00080250</v>
      </c>
      <c r="E29" s="33" t="s">
        <v>49</v>
      </c>
      <c r="F29" s="33"/>
      <c r="G29" s="138">
        <f>'Приложение № 9'!H27</f>
        <v>201</v>
      </c>
      <c r="H29" s="141">
        <f>H30</f>
        <v>106.3</v>
      </c>
      <c r="I29" s="141">
        <f>I30</f>
        <v>53</v>
      </c>
    </row>
    <row r="30" spans="1:9" s="59" customFormat="1" ht="15.75" customHeight="1">
      <c r="A30" s="36" t="s">
        <v>75</v>
      </c>
      <c r="B30" s="33" t="s">
        <v>18</v>
      </c>
      <c r="C30" s="33" t="s">
        <v>24</v>
      </c>
      <c r="D30" s="39" t="str">
        <f>ЦСТ!C4</f>
        <v>БП00080250</v>
      </c>
      <c r="E30" s="33" t="s">
        <v>49</v>
      </c>
      <c r="F30" s="33" t="s">
        <v>57</v>
      </c>
      <c r="G30" s="138">
        <f>'Приложение № 9'!H28</f>
        <v>201</v>
      </c>
      <c r="H30" s="141">
        <f>'Приложение № 9'!I28</f>
        <v>106.3</v>
      </c>
      <c r="I30" s="141">
        <f>'Приложение № 9'!J28</f>
        <v>53</v>
      </c>
    </row>
    <row r="31" spans="1:9" s="59" customFormat="1" ht="15.75" customHeight="1">
      <c r="A31" s="14" t="s">
        <v>45</v>
      </c>
      <c r="B31" s="33" t="s">
        <v>18</v>
      </c>
      <c r="C31" s="33" t="s">
        <v>24</v>
      </c>
      <c r="D31" s="39" t="str">
        <f>D32</f>
        <v>БП00080250</v>
      </c>
      <c r="E31" s="33" t="s">
        <v>50</v>
      </c>
      <c r="F31" s="33"/>
      <c r="G31" s="138">
        <f>'Приложение № 9'!H29</f>
        <v>0</v>
      </c>
      <c r="H31" s="141">
        <f>H32</f>
        <v>0</v>
      </c>
      <c r="I31" s="141">
        <f>I32</f>
        <v>0</v>
      </c>
    </row>
    <row r="32" spans="1:9" s="59" customFormat="1" ht="15.75" customHeight="1">
      <c r="A32" s="36" t="s">
        <v>75</v>
      </c>
      <c r="B32" s="33" t="s">
        <v>18</v>
      </c>
      <c r="C32" s="33" t="s">
        <v>24</v>
      </c>
      <c r="D32" s="39" t="str">
        <f>ЦСТ!C4</f>
        <v>БП00080250</v>
      </c>
      <c r="E32" s="33" t="s">
        <v>50</v>
      </c>
      <c r="F32" s="33" t="s">
        <v>57</v>
      </c>
      <c r="G32" s="138">
        <f>'Приложение № 9'!H30</f>
        <v>0</v>
      </c>
      <c r="H32" s="141">
        <f>'Приложение № 9'!I30</f>
        <v>0</v>
      </c>
      <c r="I32" s="141">
        <f>'Приложение № 9'!J30</f>
        <v>0</v>
      </c>
    </row>
    <row r="33" spans="1:9" s="59" customFormat="1" ht="53.25" customHeight="1">
      <c r="A33" s="36" t="s">
        <v>142</v>
      </c>
      <c r="B33" s="33" t="s">
        <v>18</v>
      </c>
      <c r="C33" s="33" t="s">
        <v>24</v>
      </c>
      <c r="D33" s="39" t="str">
        <f>D32</f>
        <v>БП00080250</v>
      </c>
      <c r="E33" s="33" t="s">
        <v>143</v>
      </c>
      <c r="F33" s="33"/>
      <c r="G33" s="138">
        <f>'Приложение № 9'!H31</f>
        <v>40</v>
      </c>
      <c r="H33" s="141">
        <f>H34</f>
        <v>33.9</v>
      </c>
      <c r="I33" s="141">
        <f>I34</f>
        <v>85</v>
      </c>
    </row>
    <row r="34" spans="1:9" s="59" customFormat="1" ht="15.75" customHeight="1">
      <c r="A34" s="36" t="s">
        <v>75</v>
      </c>
      <c r="B34" s="33" t="s">
        <v>18</v>
      </c>
      <c r="C34" s="33" t="s">
        <v>24</v>
      </c>
      <c r="D34" s="39" t="str">
        <f>D33</f>
        <v>БП00080250</v>
      </c>
      <c r="E34" s="33" t="s">
        <v>143</v>
      </c>
      <c r="F34" s="33" t="s">
        <v>57</v>
      </c>
      <c r="G34" s="138">
        <f>'Приложение № 9'!H32</f>
        <v>40</v>
      </c>
      <c r="H34" s="141">
        <f>'Приложение № 9'!I32</f>
        <v>33.9</v>
      </c>
      <c r="I34" s="141">
        <f>'Приложение № 9'!J32</f>
        <v>85</v>
      </c>
    </row>
    <row r="35" spans="1:9" ht="15.75" customHeight="1">
      <c r="A35" s="27" t="s">
        <v>30</v>
      </c>
      <c r="B35" s="28" t="s">
        <v>18</v>
      </c>
      <c r="C35" s="28" t="s">
        <v>33</v>
      </c>
      <c r="D35" s="38"/>
      <c r="E35" s="28"/>
      <c r="F35" s="28"/>
      <c r="G35" s="137">
        <f>'Приложение № 9'!H51</f>
        <v>0</v>
      </c>
      <c r="H35" s="141">
        <f aca="true" t="shared" si="1" ref="H35:I38">H36</f>
        <v>0</v>
      </c>
      <c r="I35" s="141">
        <f t="shared" si="1"/>
        <v>0</v>
      </c>
    </row>
    <row r="36" spans="1:9" s="59" customFormat="1" ht="18.75" customHeight="1">
      <c r="A36" s="32" t="s">
        <v>5</v>
      </c>
      <c r="B36" s="33" t="s">
        <v>18</v>
      </c>
      <c r="C36" s="33" t="s">
        <v>33</v>
      </c>
      <c r="D36" s="39" t="str">
        <f>D39</f>
        <v>БП00080010</v>
      </c>
      <c r="E36" s="33"/>
      <c r="F36" s="33"/>
      <c r="G36" s="138">
        <f>'Приложение № 9'!H52</f>
        <v>0</v>
      </c>
      <c r="H36" s="141">
        <f t="shared" si="1"/>
        <v>0</v>
      </c>
      <c r="I36" s="141">
        <f t="shared" si="1"/>
        <v>0</v>
      </c>
    </row>
    <row r="37" spans="1:9" s="59" customFormat="1" ht="18" customHeight="1">
      <c r="A37" s="35" t="s">
        <v>63</v>
      </c>
      <c r="B37" s="33" t="s">
        <v>18</v>
      </c>
      <c r="C37" s="33" t="s">
        <v>33</v>
      </c>
      <c r="D37" s="39" t="str">
        <f>D39</f>
        <v>БП00080010</v>
      </c>
      <c r="E37" s="33" t="s">
        <v>64</v>
      </c>
      <c r="F37" s="33"/>
      <c r="G37" s="138">
        <f>'Приложение № 9'!H53</f>
        <v>0</v>
      </c>
      <c r="H37" s="141">
        <f t="shared" si="1"/>
        <v>0</v>
      </c>
      <c r="I37" s="141">
        <f t="shared" si="1"/>
        <v>0</v>
      </c>
    </row>
    <row r="38" spans="1:9" s="59" customFormat="1" ht="17.25" customHeight="1">
      <c r="A38" s="32" t="s">
        <v>40</v>
      </c>
      <c r="B38" s="33" t="s">
        <v>18</v>
      </c>
      <c r="C38" s="33" t="s">
        <v>33</v>
      </c>
      <c r="D38" s="39" t="str">
        <f>D39</f>
        <v>БП00080010</v>
      </c>
      <c r="E38" s="33" t="s">
        <v>39</v>
      </c>
      <c r="F38" s="33"/>
      <c r="G38" s="138">
        <f>'Приложение № 9'!H54</f>
        <v>0</v>
      </c>
      <c r="H38" s="141">
        <f t="shared" si="1"/>
        <v>0</v>
      </c>
      <c r="I38" s="141">
        <f t="shared" si="1"/>
        <v>0</v>
      </c>
    </row>
    <row r="39" spans="1:9" s="59" customFormat="1" ht="15" customHeight="1">
      <c r="A39" s="36" t="s">
        <v>75</v>
      </c>
      <c r="B39" s="33" t="s">
        <v>18</v>
      </c>
      <c r="C39" s="33" t="s">
        <v>33</v>
      </c>
      <c r="D39" s="39" t="str">
        <f>ЦСТ!C6</f>
        <v>БП00080010</v>
      </c>
      <c r="E39" s="33" t="s">
        <v>39</v>
      </c>
      <c r="F39" s="33" t="s">
        <v>57</v>
      </c>
      <c r="G39" s="138">
        <f>'Приложение № 9'!H55</f>
        <v>0</v>
      </c>
      <c r="H39" s="141">
        <f>'Приложение № 9'!I55</f>
        <v>0</v>
      </c>
      <c r="I39" s="141">
        <f>'Приложение № 9'!J55</f>
        <v>0</v>
      </c>
    </row>
    <row r="40" spans="1:9" ht="20.25" customHeight="1">
      <c r="A40" s="27" t="s">
        <v>6</v>
      </c>
      <c r="B40" s="28" t="s">
        <v>18</v>
      </c>
      <c r="C40" s="28" t="s">
        <v>34</v>
      </c>
      <c r="D40" s="38"/>
      <c r="E40" s="28"/>
      <c r="F40" s="28"/>
      <c r="G40" s="137">
        <f>'Приложение № 9'!H56</f>
        <v>396.4</v>
      </c>
      <c r="H40" s="141" t="str">
        <f>'Приложение № 9'!I56</f>
        <v>218,3</v>
      </c>
      <c r="I40" s="141">
        <f>'Приложение № 9'!J56</f>
        <v>55</v>
      </c>
    </row>
    <row r="41" spans="1:9" s="59" customFormat="1" ht="36" customHeight="1">
      <c r="A41" s="32" t="s">
        <v>102</v>
      </c>
      <c r="B41" s="33" t="s">
        <v>18</v>
      </c>
      <c r="C41" s="33" t="s">
        <v>34</v>
      </c>
      <c r="D41" s="39" t="str">
        <f>D42</f>
        <v>БП00080070</v>
      </c>
      <c r="E41" s="33"/>
      <c r="F41" s="33"/>
      <c r="G41" s="138">
        <f>'Приложение № 9'!H57</f>
        <v>21</v>
      </c>
      <c r="H41" s="141" t="s">
        <v>205</v>
      </c>
      <c r="I41" s="141" t="s">
        <v>234</v>
      </c>
    </row>
    <row r="42" spans="1:9" s="59" customFormat="1" ht="25.5" customHeight="1">
      <c r="A42" s="35" t="s">
        <v>60</v>
      </c>
      <c r="B42" s="33" t="s">
        <v>18</v>
      </c>
      <c r="C42" s="34" t="s">
        <v>34</v>
      </c>
      <c r="D42" s="37" t="str">
        <f>D48</f>
        <v>БП00080070</v>
      </c>
      <c r="E42" s="33" t="s">
        <v>58</v>
      </c>
      <c r="F42" s="33"/>
      <c r="G42" s="138">
        <f>'Приложение № 9'!H58</f>
        <v>0</v>
      </c>
      <c r="H42" s="141" t="str">
        <f aca="true" t="shared" si="2" ref="H41:I44">H43</f>
        <v>0</v>
      </c>
      <c r="I42" s="141">
        <f t="shared" si="2"/>
        <v>0</v>
      </c>
    </row>
    <row r="43" spans="1:9" s="59" customFormat="1" ht="27" customHeight="1">
      <c r="A43" s="35" t="s">
        <v>61</v>
      </c>
      <c r="B43" s="33" t="s">
        <v>18</v>
      </c>
      <c r="C43" s="34" t="s">
        <v>34</v>
      </c>
      <c r="D43" s="37" t="str">
        <f>D48</f>
        <v>БП00080070</v>
      </c>
      <c r="E43" s="33" t="s">
        <v>59</v>
      </c>
      <c r="F43" s="33"/>
      <c r="G43" s="138">
        <f>'Приложение № 9'!H59</f>
        <v>0</v>
      </c>
      <c r="H43" s="141" t="str">
        <f t="shared" si="2"/>
        <v>0</v>
      </c>
      <c r="I43" s="141">
        <f t="shared" si="2"/>
        <v>0</v>
      </c>
    </row>
    <row r="44" spans="1:9" s="59" customFormat="1" ht="34.5" customHeight="1">
      <c r="A44" s="35" t="s">
        <v>62</v>
      </c>
      <c r="B44" s="33" t="s">
        <v>18</v>
      </c>
      <c r="C44" s="34" t="s">
        <v>34</v>
      </c>
      <c r="D44" s="37" t="str">
        <f>D48</f>
        <v>БП00080070</v>
      </c>
      <c r="E44" s="33" t="s">
        <v>52</v>
      </c>
      <c r="F44" s="33"/>
      <c r="G44" s="138">
        <f>'Приложение № 9'!H60</f>
        <v>0</v>
      </c>
      <c r="H44" s="141" t="str">
        <f t="shared" si="2"/>
        <v>0</v>
      </c>
      <c r="I44" s="141">
        <f t="shared" si="2"/>
        <v>0</v>
      </c>
    </row>
    <row r="45" spans="1:9" s="59" customFormat="1" ht="25.5" customHeight="1">
      <c r="A45" s="36" t="s">
        <v>75</v>
      </c>
      <c r="B45" s="33" t="s">
        <v>18</v>
      </c>
      <c r="C45" s="34" t="s">
        <v>34</v>
      </c>
      <c r="D45" s="37" t="str">
        <f>D48</f>
        <v>БП00080070</v>
      </c>
      <c r="E45" s="33" t="s">
        <v>52</v>
      </c>
      <c r="F45" s="33" t="s">
        <v>57</v>
      </c>
      <c r="G45" s="138">
        <f>'Приложение № 9'!H61</f>
        <v>0</v>
      </c>
      <c r="H45" s="141" t="str">
        <f>'Приложение № 9'!I61</f>
        <v>0</v>
      </c>
      <c r="I45" s="141">
        <f>'Приложение № 9'!J61</f>
        <v>0</v>
      </c>
    </row>
    <row r="46" spans="1:9" s="59" customFormat="1" ht="17.25" customHeight="1">
      <c r="A46" s="35" t="s">
        <v>66</v>
      </c>
      <c r="B46" s="33" t="s">
        <v>18</v>
      </c>
      <c r="C46" s="33" t="s">
        <v>34</v>
      </c>
      <c r="D46" s="39" t="str">
        <f>D48</f>
        <v>БП00080070</v>
      </c>
      <c r="E46" s="33" t="s">
        <v>68</v>
      </c>
      <c r="F46" s="33"/>
      <c r="G46" s="138">
        <f>'Приложение № 9'!H62</f>
        <v>21</v>
      </c>
      <c r="H46" s="141" t="str">
        <f>H47</f>
        <v>20</v>
      </c>
      <c r="I46" s="141">
        <f>I47</f>
        <v>95</v>
      </c>
    </row>
    <row r="47" spans="1:9" s="72" customFormat="1" ht="16.5" customHeight="1">
      <c r="A47" s="14" t="s">
        <v>69</v>
      </c>
      <c r="B47" s="33" t="s">
        <v>18</v>
      </c>
      <c r="C47" s="33" t="s">
        <v>34</v>
      </c>
      <c r="D47" s="39" t="str">
        <f>D48</f>
        <v>БП00080070</v>
      </c>
      <c r="E47" s="33" t="s">
        <v>70</v>
      </c>
      <c r="F47" s="33"/>
      <c r="G47" s="138">
        <f>'Приложение № 9'!H63</f>
        <v>21</v>
      </c>
      <c r="H47" s="141" t="str">
        <f>H48</f>
        <v>20</v>
      </c>
      <c r="I47" s="141">
        <f>I48</f>
        <v>95</v>
      </c>
    </row>
    <row r="48" spans="1:9" s="72" customFormat="1" ht="16.5" customHeight="1">
      <c r="A48" s="36" t="s">
        <v>75</v>
      </c>
      <c r="B48" s="33" t="s">
        <v>18</v>
      </c>
      <c r="C48" s="33" t="s">
        <v>34</v>
      </c>
      <c r="D48" s="39" t="str">
        <f>ЦСТ!C7</f>
        <v>БП00080070</v>
      </c>
      <c r="E48" s="33" t="s">
        <v>70</v>
      </c>
      <c r="F48" s="33" t="s">
        <v>57</v>
      </c>
      <c r="G48" s="138">
        <f>'Приложение № 9'!H64</f>
        <v>21</v>
      </c>
      <c r="H48" s="139" t="s">
        <v>205</v>
      </c>
      <c r="I48" s="141">
        <f>'Приложение № 9'!J64</f>
        <v>95</v>
      </c>
    </row>
    <row r="49" spans="1:9" s="72" customFormat="1" ht="30.75" customHeight="1">
      <c r="A49" s="36" t="s">
        <v>175</v>
      </c>
      <c r="B49" s="33" t="s">
        <v>18</v>
      </c>
      <c r="C49" s="33" t="s">
        <v>34</v>
      </c>
      <c r="D49" s="39" t="s">
        <v>135</v>
      </c>
      <c r="E49" s="33"/>
      <c r="F49" s="33"/>
      <c r="G49" s="137" t="s">
        <v>232</v>
      </c>
      <c r="H49" s="140" t="s">
        <v>215</v>
      </c>
      <c r="I49" s="142" t="s">
        <v>233</v>
      </c>
    </row>
    <row r="50" spans="1:9" s="72" customFormat="1" ht="16.5" customHeight="1">
      <c r="A50" s="35" t="s">
        <v>176</v>
      </c>
      <c r="B50" s="33" t="s">
        <v>18</v>
      </c>
      <c r="C50" s="33" t="s">
        <v>34</v>
      </c>
      <c r="D50" s="39" t="s">
        <v>135</v>
      </c>
      <c r="E50" s="33"/>
      <c r="F50" s="33"/>
      <c r="G50" s="138" t="s">
        <v>232</v>
      </c>
      <c r="H50" s="139" t="s">
        <v>215</v>
      </c>
      <c r="I50" s="141" t="s">
        <v>233</v>
      </c>
    </row>
    <row r="51" spans="1:9" s="72" customFormat="1" ht="16.5" customHeight="1">
      <c r="A51" s="35" t="s">
        <v>177</v>
      </c>
      <c r="B51" s="33" t="s">
        <v>18</v>
      </c>
      <c r="C51" s="33" t="s">
        <v>34</v>
      </c>
      <c r="D51" s="39" t="s">
        <v>135</v>
      </c>
      <c r="E51" s="33" t="s">
        <v>36</v>
      </c>
      <c r="F51" s="33"/>
      <c r="G51" s="138" t="s">
        <v>204</v>
      </c>
      <c r="H51" s="139" t="s">
        <v>214</v>
      </c>
      <c r="I51" s="141" t="s">
        <v>231</v>
      </c>
    </row>
    <row r="52" spans="1:9" s="72" customFormat="1" ht="16.5" customHeight="1">
      <c r="A52" s="35" t="s">
        <v>178</v>
      </c>
      <c r="B52" s="33" t="s">
        <v>18</v>
      </c>
      <c r="C52" s="33" t="s">
        <v>34</v>
      </c>
      <c r="D52" s="39" t="s">
        <v>135</v>
      </c>
      <c r="E52" s="33" t="s">
        <v>53</v>
      </c>
      <c r="F52" s="33"/>
      <c r="G52" s="138" t="s">
        <v>204</v>
      </c>
      <c r="H52" s="139" t="s">
        <v>214</v>
      </c>
      <c r="I52" s="141" t="s">
        <v>231</v>
      </c>
    </row>
    <row r="53" spans="1:9" s="72" customFormat="1" ht="16.5" customHeight="1">
      <c r="A53" s="36" t="s">
        <v>179</v>
      </c>
      <c r="B53" s="33" t="s">
        <v>18</v>
      </c>
      <c r="C53" s="33" t="s">
        <v>34</v>
      </c>
      <c r="D53" s="39" t="s">
        <v>135</v>
      </c>
      <c r="E53" s="33" t="s">
        <v>49</v>
      </c>
      <c r="F53" s="33"/>
      <c r="G53" s="138" t="s">
        <v>203</v>
      </c>
      <c r="H53" s="139" t="s">
        <v>213</v>
      </c>
      <c r="I53" s="141" t="s">
        <v>230</v>
      </c>
    </row>
    <row r="54" spans="1:9" s="72" customFormat="1" ht="16.5" customHeight="1">
      <c r="A54" s="36" t="s">
        <v>75</v>
      </c>
      <c r="B54" s="33" t="s">
        <v>18</v>
      </c>
      <c r="C54" s="33" t="s">
        <v>34</v>
      </c>
      <c r="D54" s="39" t="s">
        <v>135</v>
      </c>
      <c r="E54" s="33" t="s">
        <v>49</v>
      </c>
      <c r="F54" s="33" t="s">
        <v>57</v>
      </c>
      <c r="G54" s="138" t="s">
        <v>203</v>
      </c>
      <c r="H54" s="139" t="s">
        <v>213</v>
      </c>
      <c r="I54" s="141" t="s">
        <v>230</v>
      </c>
    </row>
    <row r="55" spans="1:9" s="72" customFormat="1" ht="16.5" customHeight="1">
      <c r="A55" s="36" t="s">
        <v>45</v>
      </c>
      <c r="B55" s="33" t="s">
        <v>18</v>
      </c>
      <c r="C55" s="33" t="s">
        <v>34</v>
      </c>
      <c r="D55" s="39" t="s">
        <v>135</v>
      </c>
      <c r="E55" s="33" t="s">
        <v>50</v>
      </c>
      <c r="F55" s="33"/>
      <c r="G55" s="138">
        <v>0</v>
      </c>
      <c r="H55" s="139" t="s">
        <v>167</v>
      </c>
      <c r="I55" s="141">
        <v>0</v>
      </c>
    </row>
    <row r="56" spans="1:9" s="72" customFormat="1" ht="16.5" customHeight="1">
      <c r="A56" s="36" t="s">
        <v>75</v>
      </c>
      <c r="B56" s="33" t="s">
        <v>18</v>
      </c>
      <c r="C56" s="33" t="s">
        <v>34</v>
      </c>
      <c r="D56" s="39" t="s">
        <v>135</v>
      </c>
      <c r="E56" s="33" t="s">
        <v>50</v>
      </c>
      <c r="F56" s="33" t="s">
        <v>57</v>
      </c>
      <c r="G56" s="138">
        <v>0</v>
      </c>
      <c r="H56" s="139" t="s">
        <v>167</v>
      </c>
      <c r="I56" s="141">
        <v>0</v>
      </c>
    </row>
    <row r="57" spans="1:9" s="72" customFormat="1" ht="29.25" customHeight="1">
      <c r="A57" s="36" t="s">
        <v>142</v>
      </c>
      <c r="B57" s="33" t="s">
        <v>18</v>
      </c>
      <c r="C57" s="33" t="s">
        <v>34</v>
      </c>
      <c r="D57" s="39" t="s">
        <v>135</v>
      </c>
      <c r="E57" s="33" t="s">
        <v>143</v>
      </c>
      <c r="F57" s="33"/>
      <c r="G57" s="138" t="s">
        <v>202</v>
      </c>
      <c r="H57" s="139" t="s">
        <v>212</v>
      </c>
      <c r="I57" s="141" t="s">
        <v>229</v>
      </c>
    </row>
    <row r="58" spans="1:9" s="72" customFormat="1" ht="16.5" customHeight="1">
      <c r="A58" s="36" t="s">
        <v>75</v>
      </c>
      <c r="B58" s="33" t="s">
        <v>18</v>
      </c>
      <c r="C58" s="33" t="s">
        <v>34</v>
      </c>
      <c r="D58" s="39" t="s">
        <v>135</v>
      </c>
      <c r="E58" s="33" t="s">
        <v>143</v>
      </c>
      <c r="F58" s="33" t="s">
        <v>57</v>
      </c>
      <c r="G58" s="138" t="s">
        <v>202</v>
      </c>
      <c r="H58" s="139" t="s">
        <v>228</v>
      </c>
      <c r="I58" s="141" t="s">
        <v>229</v>
      </c>
    </row>
    <row r="59" spans="1:9" s="72" customFormat="1" ht="33" customHeight="1">
      <c r="A59" s="36" t="s">
        <v>60</v>
      </c>
      <c r="B59" s="33" t="s">
        <v>18</v>
      </c>
      <c r="C59" s="33" t="s">
        <v>34</v>
      </c>
      <c r="D59" s="39" t="s">
        <v>135</v>
      </c>
      <c r="E59" s="33" t="s">
        <v>58</v>
      </c>
      <c r="F59" s="33"/>
      <c r="G59" s="138" t="s">
        <v>201</v>
      </c>
      <c r="H59" s="139" t="s">
        <v>211</v>
      </c>
      <c r="I59" s="141" t="s">
        <v>227</v>
      </c>
    </row>
    <row r="60" spans="1:9" s="72" customFormat="1" ht="27.75" customHeight="1">
      <c r="A60" s="36" t="s">
        <v>61</v>
      </c>
      <c r="B60" s="33" t="s">
        <v>18</v>
      </c>
      <c r="C60" s="33" t="s">
        <v>34</v>
      </c>
      <c r="D60" s="39" t="s">
        <v>135</v>
      </c>
      <c r="E60" s="33" t="s">
        <v>59</v>
      </c>
      <c r="F60" s="33"/>
      <c r="G60" s="138" t="s">
        <v>201</v>
      </c>
      <c r="H60" s="139" t="s">
        <v>211</v>
      </c>
      <c r="I60" s="141" t="s">
        <v>227</v>
      </c>
    </row>
    <row r="61" spans="1:9" s="72" customFormat="1" ht="31.5" customHeight="1">
      <c r="A61" s="36" t="s">
        <v>62</v>
      </c>
      <c r="B61" s="33" t="s">
        <v>18</v>
      </c>
      <c r="C61" s="33" t="s">
        <v>34</v>
      </c>
      <c r="D61" s="39" t="s">
        <v>135</v>
      </c>
      <c r="E61" s="33" t="s">
        <v>52</v>
      </c>
      <c r="F61" s="33"/>
      <c r="G61" s="138" t="s">
        <v>201</v>
      </c>
      <c r="H61" s="139" t="s">
        <v>211</v>
      </c>
      <c r="I61" s="141" t="s">
        <v>227</v>
      </c>
    </row>
    <row r="62" spans="1:9" s="72" customFormat="1" ht="16.5" customHeight="1">
      <c r="A62" s="36" t="s">
        <v>75</v>
      </c>
      <c r="B62" s="33" t="s">
        <v>18</v>
      </c>
      <c r="C62" s="33" t="s">
        <v>34</v>
      </c>
      <c r="D62" s="39" t="s">
        <v>135</v>
      </c>
      <c r="E62" s="33" t="s">
        <v>52</v>
      </c>
      <c r="F62" s="33" t="s">
        <v>57</v>
      </c>
      <c r="G62" s="138" t="s">
        <v>201</v>
      </c>
      <c r="H62" s="139" t="s">
        <v>211</v>
      </c>
      <c r="I62" s="141" t="s">
        <v>227</v>
      </c>
    </row>
    <row r="63" spans="1:9" s="72" customFormat="1" ht="16.5" customHeight="1">
      <c r="A63" s="36" t="s">
        <v>63</v>
      </c>
      <c r="B63" s="33" t="s">
        <v>18</v>
      </c>
      <c r="C63" s="33" t="s">
        <v>34</v>
      </c>
      <c r="D63" s="39" t="s">
        <v>135</v>
      </c>
      <c r="E63" s="33" t="s">
        <v>64</v>
      </c>
      <c r="F63" s="33"/>
      <c r="G63" s="138" t="s">
        <v>226</v>
      </c>
      <c r="H63" s="139" t="s">
        <v>196</v>
      </c>
      <c r="I63" s="141" t="s">
        <v>200</v>
      </c>
    </row>
    <row r="64" spans="1:9" s="72" customFormat="1" ht="16.5" customHeight="1">
      <c r="A64" s="36" t="s">
        <v>150</v>
      </c>
      <c r="B64" s="33" t="s">
        <v>18</v>
      </c>
      <c r="C64" s="33" t="s">
        <v>34</v>
      </c>
      <c r="D64" s="39" t="s">
        <v>135</v>
      </c>
      <c r="E64" s="33" t="s">
        <v>65</v>
      </c>
      <c r="F64" s="33"/>
      <c r="G64" s="138" t="s">
        <v>226</v>
      </c>
      <c r="H64" s="139" t="s">
        <v>196</v>
      </c>
      <c r="I64" s="141" t="s">
        <v>200</v>
      </c>
    </row>
    <row r="65" spans="1:9" s="72" customFormat="1" ht="16.5" customHeight="1">
      <c r="A65" s="36" t="s">
        <v>46</v>
      </c>
      <c r="B65" s="33" t="s">
        <v>18</v>
      </c>
      <c r="C65" s="33" t="s">
        <v>34</v>
      </c>
      <c r="D65" s="39" t="s">
        <v>135</v>
      </c>
      <c r="E65" s="33" t="s">
        <v>47</v>
      </c>
      <c r="F65" s="33"/>
      <c r="G65" s="138" t="s">
        <v>197</v>
      </c>
      <c r="H65" s="139" t="s">
        <v>197</v>
      </c>
      <c r="I65" s="141" t="s">
        <v>36</v>
      </c>
    </row>
    <row r="66" spans="1:9" s="72" customFormat="1" ht="16.5" customHeight="1">
      <c r="A66" s="36" t="s">
        <v>75</v>
      </c>
      <c r="B66" s="33" t="s">
        <v>18</v>
      </c>
      <c r="C66" s="33" t="s">
        <v>34</v>
      </c>
      <c r="D66" s="39" t="s">
        <v>135</v>
      </c>
      <c r="E66" s="33" t="s">
        <v>47</v>
      </c>
      <c r="F66" s="33" t="s">
        <v>57</v>
      </c>
      <c r="G66" s="138" t="s">
        <v>197</v>
      </c>
      <c r="H66" s="139" t="s">
        <v>197</v>
      </c>
      <c r="I66" s="141" t="s">
        <v>36</v>
      </c>
    </row>
    <row r="67" spans="1:9" s="72" customFormat="1" ht="16.5" customHeight="1">
      <c r="A67" s="36" t="s">
        <v>127</v>
      </c>
      <c r="B67" s="33" t="s">
        <v>18</v>
      </c>
      <c r="C67" s="33" t="s">
        <v>34</v>
      </c>
      <c r="D67" s="39" t="s">
        <v>135</v>
      </c>
      <c r="E67" s="33" t="s">
        <v>48</v>
      </c>
      <c r="F67" s="33"/>
      <c r="G67" s="138" t="s">
        <v>167</v>
      </c>
      <c r="H67" s="139" t="s">
        <v>167</v>
      </c>
      <c r="I67" s="141">
        <v>0</v>
      </c>
    </row>
    <row r="68" spans="1:9" s="72" customFormat="1" ht="16.5" customHeight="1">
      <c r="A68" s="36" t="s">
        <v>75</v>
      </c>
      <c r="B68" s="33" t="s">
        <v>18</v>
      </c>
      <c r="C68" s="33" t="s">
        <v>34</v>
      </c>
      <c r="D68" s="39" t="s">
        <v>135</v>
      </c>
      <c r="E68" s="33" t="s">
        <v>48</v>
      </c>
      <c r="F68" s="33" t="s">
        <v>57</v>
      </c>
      <c r="G68" s="138" t="s">
        <v>167</v>
      </c>
      <c r="H68" s="139" t="s">
        <v>167</v>
      </c>
      <c r="I68" s="141">
        <v>0</v>
      </c>
    </row>
    <row r="69" spans="1:9" s="72" customFormat="1" ht="16.5" customHeight="1">
      <c r="A69" s="36" t="s">
        <v>125</v>
      </c>
      <c r="B69" s="33" t="s">
        <v>18</v>
      </c>
      <c r="C69" s="33" t="s">
        <v>34</v>
      </c>
      <c r="D69" s="39" t="s">
        <v>135</v>
      </c>
      <c r="E69" s="33" t="s">
        <v>126</v>
      </c>
      <c r="F69" s="33"/>
      <c r="G69" s="138" t="s">
        <v>198</v>
      </c>
      <c r="H69" s="139" t="s">
        <v>196</v>
      </c>
      <c r="I69" s="141" t="s">
        <v>199</v>
      </c>
    </row>
    <row r="70" spans="1:9" s="72" customFormat="1" ht="16.5" customHeight="1">
      <c r="A70" s="36" t="s">
        <v>75</v>
      </c>
      <c r="B70" s="33" t="s">
        <v>18</v>
      </c>
      <c r="C70" s="33" t="s">
        <v>34</v>
      </c>
      <c r="D70" s="39" t="s">
        <v>135</v>
      </c>
      <c r="E70" s="33" t="s">
        <v>126</v>
      </c>
      <c r="F70" s="33" t="s">
        <v>57</v>
      </c>
      <c r="G70" s="138" t="s">
        <v>198</v>
      </c>
      <c r="H70" s="139" t="s">
        <v>196</v>
      </c>
      <c r="I70" s="141" t="s">
        <v>199</v>
      </c>
    </row>
    <row r="71" spans="1:9" ht="19.5" customHeight="1">
      <c r="A71" s="27" t="s">
        <v>83</v>
      </c>
      <c r="B71" s="28" t="s">
        <v>84</v>
      </c>
      <c r="C71" s="29"/>
      <c r="D71" s="43"/>
      <c r="E71" s="34"/>
      <c r="F71" s="34"/>
      <c r="G71" s="137">
        <f>'Приложение № 9'!H90</f>
        <v>21.5</v>
      </c>
      <c r="H71" s="141">
        <f>H72</f>
        <v>10.1</v>
      </c>
      <c r="I71" s="141">
        <f>I72</f>
        <v>61</v>
      </c>
    </row>
    <row r="72" spans="1:9" ht="19.5" customHeight="1">
      <c r="A72" s="27" t="s">
        <v>85</v>
      </c>
      <c r="B72" s="28" t="s">
        <v>84</v>
      </c>
      <c r="C72" s="29" t="s">
        <v>86</v>
      </c>
      <c r="D72" s="43"/>
      <c r="E72" s="29"/>
      <c r="F72" s="29"/>
      <c r="G72" s="137">
        <f>'Приложение № 9'!H91</f>
        <v>21.5</v>
      </c>
      <c r="H72" s="141">
        <f>H73</f>
        <v>10.1</v>
      </c>
      <c r="I72" s="141">
        <f>I73</f>
        <v>61</v>
      </c>
    </row>
    <row r="73" spans="1:9" s="59" customFormat="1" ht="33" customHeight="1">
      <c r="A73" s="32" t="s">
        <v>38</v>
      </c>
      <c r="B73" s="33" t="s">
        <v>84</v>
      </c>
      <c r="C73" s="34" t="s">
        <v>86</v>
      </c>
      <c r="D73" s="37" t="str">
        <f>D77</f>
        <v>БП00051180</v>
      </c>
      <c r="E73" s="33"/>
      <c r="F73" s="33"/>
      <c r="G73" s="138">
        <f>'Приложение № 9'!H92</f>
        <v>21.5</v>
      </c>
      <c r="H73" s="141">
        <f>'Приложение № 9'!I92</f>
        <v>10.1</v>
      </c>
      <c r="I73" s="141">
        <f>'Приложение № 9'!J92</f>
        <v>61</v>
      </c>
    </row>
    <row r="74" spans="1:9" s="59" customFormat="1" ht="47.25" customHeight="1">
      <c r="A74" s="35" t="s">
        <v>54</v>
      </c>
      <c r="B74" s="33" t="s">
        <v>84</v>
      </c>
      <c r="C74" s="34" t="s">
        <v>86</v>
      </c>
      <c r="D74" s="37" t="str">
        <f>D77</f>
        <v>БП00051180</v>
      </c>
      <c r="E74" s="34" t="s">
        <v>36</v>
      </c>
      <c r="F74" s="33"/>
      <c r="G74" s="138">
        <f>'Приложение № 9'!H93</f>
        <v>21.5</v>
      </c>
      <c r="H74" s="141">
        <f>H75</f>
        <v>10.1</v>
      </c>
      <c r="I74" s="141">
        <f>I75</f>
        <v>61</v>
      </c>
    </row>
    <row r="75" spans="1:9" s="59" customFormat="1" ht="31.5" customHeight="1">
      <c r="A75" s="35" t="s">
        <v>55</v>
      </c>
      <c r="B75" s="33" t="s">
        <v>84</v>
      </c>
      <c r="C75" s="34" t="s">
        <v>86</v>
      </c>
      <c r="D75" s="37" t="str">
        <f>D77</f>
        <v>БП00051180</v>
      </c>
      <c r="E75" s="34" t="s">
        <v>53</v>
      </c>
      <c r="F75" s="33"/>
      <c r="G75" s="138">
        <f>'Приложение № 9'!H94</f>
        <v>21.5</v>
      </c>
      <c r="H75" s="141">
        <f>'Приложение № 9'!I94</f>
        <v>10.1</v>
      </c>
      <c r="I75" s="141">
        <f>'Приложение № 9'!J94</f>
        <v>61</v>
      </c>
    </row>
    <row r="76" spans="1:9" s="59" customFormat="1" ht="21" customHeight="1">
      <c r="A76" s="14" t="s">
        <v>44</v>
      </c>
      <c r="B76" s="33" t="s">
        <v>84</v>
      </c>
      <c r="C76" s="34" t="s">
        <v>86</v>
      </c>
      <c r="D76" s="37" t="str">
        <f>D77</f>
        <v>БП00051180</v>
      </c>
      <c r="E76" s="33" t="s">
        <v>49</v>
      </c>
      <c r="F76" s="33"/>
      <c r="G76" s="138">
        <f>'Приложение № 9'!H95</f>
        <v>16.5</v>
      </c>
      <c r="H76" s="141">
        <f>H77</f>
        <v>7.8</v>
      </c>
      <c r="I76" s="141">
        <f>I77</f>
        <v>47</v>
      </c>
    </row>
    <row r="77" spans="1:9" s="59" customFormat="1" ht="19.5" customHeight="1">
      <c r="A77" s="36" t="s">
        <v>152</v>
      </c>
      <c r="B77" s="33" t="s">
        <v>84</v>
      </c>
      <c r="C77" s="34" t="s">
        <v>86</v>
      </c>
      <c r="D77" s="37" t="str">
        <f>ЦСТ!C8</f>
        <v>БП00051180</v>
      </c>
      <c r="E77" s="33" t="s">
        <v>49</v>
      </c>
      <c r="F77" s="33" t="s">
        <v>153</v>
      </c>
      <c r="G77" s="138">
        <f>'Приложение № 9'!H96</f>
        <v>16.5</v>
      </c>
      <c r="H77" s="141">
        <f>'Приложение № 9'!I96</f>
        <v>7.8</v>
      </c>
      <c r="I77" s="141">
        <f>'Приложение № 9'!J96</f>
        <v>47</v>
      </c>
    </row>
    <row r="78" spans="1:9" s="59" customFormat="1" ht="18" customHeight="1">
      <c r="A78" s="14" t="s">
        <v>45</v>
      </c>
      <c r="B78" s="33" t="s">
        <v>84</v>
      </c>
      <c r="C78" s="34" t="s">
        <v>86</v>
      </c>
      <c r="D78" s="37" t="str">
        <f>D79</f>
        <v>БП00051180</v>
      </c>
      <c r="E78" s="33" t="s">
        <v>50</v>
      </c>
      <c r="F78" s="33"/>
      <c r="G78" s="138">
        <f>'Приложение № 9'!H97</f>
        <v>0</v>
      </c>
      <c r="H78" s="141">
        <f>H79</f>
        <v>0</v>
      </c>
      <c r="I78" s="141">
        <f>I79</f>
        <v>0</v>
      </c>
    </row>
    <row r="79" spans="1:9" s="59" customFormat="1" ht="21" customHeight="1">
      <c r="A79" s="36" t="s">
        <v>29</v>
      </c>
      <c r="B79" s="33" t="s">
        <v>84</v>
      </c>
      <c r="C79" s="34" t="s">
        <v>86</v>
      </c>
      <c r="D79" s="37" t="str">
        <f>ЦСТ!C8</f>
        <v>БП00051180</v>
      </c>
      <c r="E79" s="33" t="s">
        <v>50</v>
      </c>
      <c r="F79" s="33" t="s">
        <v>153</v>
      </c>
      <c r="G79" s="138">
        <f>'Приложение № 9'!H98</f>
        <v>0</v>
      </c>
      <c r="H79" s="141">
        <f>'Приложение № 9'!I98</f>
        <v>0</v>
      </c>
      <c r="I79" s="141">
        <f>'Приложение № 9'!J98</f>
        <v>0</v>
      </c>
    </row>
    <row r="80" spans="1:9" s="59" customFormat="1" ht="38.25" customHeight="1">
      <c r="A80" s="36" t="s">
        <v>144</v>
      </c>
      <c r="B80" s="33" t="s">
        <v>84</v>
      </c>
      <c r="C80" s="34" t="s">
        <v>86</v>
      </c>
      <c r="D80" s="37" t="str">
        <f>D79</f>
        <v>БП00051180</v>
      </c>
      <c r="E80" s="33" t="s">
        <v>143</v>
      </c>
      <c r="F80" s="33"/>
      <c r="G80" s="138">
        <f>'Приложение № 9'!H99</f>
        <v>5</v>
      </c>
      <c r="H80" s="141">
        <f>H81</f>
        <v>2.3</v>
      </c>
      <c r="I80" s="141">
        <f>I81</f>
        <v>46</v>
      </c>
    </row>
    <row r="81" spans="1:9" s="59" customFormat="1" ht="21" customHeight="1">
      <c r="A81" s="36" t="s">
        <v>152</v>
      </c>
      <c r="B81" s="33" t="s">
        <v>84</v>
      </c>
      <c r="C81" s="34" t="s">
        <v>86</v>
      </c>
      <c r="D81" s="37" t="str">
        <f>D80</f>
        <v>БП00051180</v>
      </c>
      <c r="E81" s="33" t="s">
        <v>143</v>
      </c>
      <c r="F81" s="33" t="s">
        <v>153</v>
      </c>
      <c r="G81" s="138">
        <f>'Приложение № 9'!H100</f>
        <v>5</v>
      </c>
      <c r="H81" s="141">
        <f>'Приложение № 9'!I100</f>
        <v>2.3</v>
      </c>
      <c r="I81" s="141">
        <f>'Приложение № 9'!J100</f>
        <v>46</v>
      </c>
    </row>
    <row r="82" spans="1:9" s="59" customFormat="1" ht="25.5" customHeight="1">
      <c r="A82" s="35" t="s">
        <v>60</v>
      </c>
      <c r="B82" s="33" t="s">
        <v>84</v>
      </c>
      <c r="C82" s="34" t="s">
        <v>86</v>
      </c>
      <c r="D82" s="37" t="str">
        <f>D85</f>
        <v>БП00051180</v>
      </c>
      <c r="E82" s="33" t="s">
        <v>58</v>
      </c>
      <c r="F82" s="33"/>
      <c r="G82" s="138">
        <f>'Приложение № 9'!H101</f>
        <v>0</v>
      </c>
      <c r="H82" s="141">
        <f aca="true" t="shared" si="3" ref="H82:I84">H83</f>
        <v>0</v>
      </c>
      <c r="I82" s="141">
        <f t="shared" si="3"/>
        <v>0</v>
      </c>
    </row>
    <row r="83" spans="1:9" s="59" customFormat="1" ht="27" customHeight="1">
      <c r="A83" s="35" t="s">
        <v>61</v>
      </c>
      <c r="B83" s="33" t="s">
        <v>84</v>
      </c>
      <c r="C83" s="34" t="s">
        <v>86</v>
      </c>
      <c r="D83" s="37" t="str">
        <f>D85</f>
        <v>БП00051180</v>
      </c>
      <c r="E83" s="33" t="s">
        <v>59</v>
      </c>
      <c r="F83" s="33"/>
      <c r="G83" s="138">
        <f>'Приложение № 9'!H102</f>
        <v>0</v>
      </c>
      <c r="H83" s="141">
        <f t="shared" si="3"/>
        <v>0</v>
      </c>
      <c r="I83" s="141">
        <f t="shared" si="3"/>
        <v>0</v>
      </c>
    </row>
    <row r="84" spans="1:9" s="59" customFormat="1" ht="30" customHeight="1">
      <c r="A84" s="35" t="s">
        <v>62</v>
      </c>
      <c r="B84" s="33" t="s">
        <v>84</v>
      </c>
      <c r="C84" s="34" t="s">
        <v>86</v>
      </c>
      <c r="D84" s="37" t="str">
        <f>D85</f>
        <v>БП00051180</v>
      </c>
      <c r="E84" s="33" t="s">
        <v>52</v>
      </c>
      <c r="F84" s="33"/>
      <c r="G84" s="138">
        <f>'Приложение № 9'!H103</f>
        <v>0</v>
      </c>
      <c r="H84" s="141">
        <f t="shared" si="3"/>
        <v>0</v>
      </c>
      <c r="I84" s="141">
        <f t="shared" si="3"/>
        <v>0</v>
      </c>
    </row>
    <row r="85" spans="1:9" s="59" customFormat="1" ht="21.75" customHeight="1">
      <c r="A85" s="36" t="s">
        <v>152</v>
      </c>
      <c r="B85" s="33" t="s">
        <v>84</v>
      </c>
      <c r="C85" s="34" t="s">
        <v>86</v>
      </c>
      <c r="D85" s="37" t="str">
        <f>ЦСТ!C8</f>
        <v>БП00051180</v>
      </c>
      <c r="E85" s="33" t="s">
        <v>52</v>
      </c>
      <c r="F85" s="33" t="s">
        <v>153</v>
      </c>
      <c r="G85" s="138">
        <f>'Приложение № 9'!H104</f>
        <v>0</v>
      </c>
      <c r="H85" s="141">
        <f>'Приложение № 9'!I104</f>
        <v>0</v>
      </c>
      <c r="I85" s="141">
        <f>'Приложение № 9'!J104</f>
        <v>0</v>
      </c>
    </row>
    <row r="86" spans="1:9" ht="17.25" customHeight="1">
      <c r="A86" s="27" t="s">
        <v>7</v>
      </c>
      <c r="B86" s="28" t="s">
        <v>19</v>
      </c>
      <c r="C86" s="34"/>
      <c r="D86" s="37"/>
      <c r="E86" s="44"/>
      <c r="F86" s="34"/>
      <c r="G86" s="137">
        <f>'Приложение № 9'!H105</f>
        <v>171.4</v>
      </c>
      <c r="H86" s="142">
        <f>'Приложение № 9'!I105</f>
        <v>78.1</v>
      </c>
      <c r="I86" s="142">
        <f>'Приложение № 9'!J105</f>
        <v>46</v>
      </c>
    </row>
    <row r="87" spans="1:9" s="58" customFormat="1" ht="17.25" customHeight="1">
      <c r="A87" s="27" t="s">
        <v>104</v>
      </c>
      <c r="B87" s="28" t="s">
        <v>19</v>
      </c>
      <c r="C87" s="29" t="s">
        <v>105</v>
      </c>
      <c r="D87" s="43"/>
      <c r="E87" s="45"/>
      <c r="F87" s="29"/>
      <c r="G87" s="137">
        <f>'Приложение № 9'!H106</f>
        <v>0.8</v>
      </c>
      <c r="H87" s="142">
        <f>'Приложение № 9'!I106</f>
        <v>0</v>
      </c>
      <c r="I87" s="142">
        <f>'Приложение № 9'!J106</f>
        <v>0</v>
      </c>
    </row>
    <row r="88" spans="1:9" s="63" customFormat="1" ht="47.25" customHeight="1">
      <c r="A88" s="64" t="s">
        <v>106</v>
      </c>
      <c r="B88" s="61" t="s">
        <v>19</v>
      </c>
      <c r="C88" s="67" t="s">
        <v>105</v>
      </c>
      <c r="D88" s="68" t="str">
        <f>D92</f>
        <v>БП00089060</v>
      </c>
      <c r="E88" s="69"/>
      <c r="F88" s="67"/>
      <c r="G88" s="138">
        <f>'Приложение № 9'!H107</f>
        <v>0.4</v>
      </c>
      <c r="H88" s="143">
        <f>H91</f>
        <v>0</v>
      </c>
      <c r="I88" s="143">
        <f>I91</f>
        <v>0</v>
      </c>
    </row>
    <row r="89" spans="1:9" s="59" customFormat="1" ht="30.75" customHeight="1" hidden="1">
      <c r="A89" s="35" t="s">
        <v>60</v>
      </c>
      <c r="B89" s="33" t="s">
        <v>19</v>
      </c>
      <c r="C89" s="33" t="s">
        <v>105</v>
      </c>
      <c r="D89" s="39" t="str">
        <f>D92</f>
        <v>БП00089060</v>
      </c>
      <c r="E89" s="34" t="s">
        <v>58</v>
      </c>
      <c r="F89" s="34"/>
      <c r="G89" s="138">
        <f>'Приложение № 9'!H108</f>
        <v>0.4</v>
      </c>
      <c r="H89" s="141"/>
      <c r="I89" s="141"/>
    </row>
    <row r="90" spans="1:9" s="59" customFormat="1" ht="33.75" customHeight="1" hidden="1">
      <c r="A90" s="35" t="s">
        <v>61</v>
      </c>
      <c r="B90" s="33" t="s">
        <v>19</v>
      </c>
      <c r="C90" s="33" t="s">
        <v>105</v>
      </c>
      <c r="D90" s="39" t="str">
        <f>D92</f>
        <v>БП00089060</v>
      </c>
      <c r="E90" s="34" t="s">
        <v>59</v>
      </c>
      <c r="F90" s="34"/>
      <c r="G90" s="138">
        <f>'Приложение № 9'!H109</f>
        <v>0.4</v>
      </c>
      <c r="H90" s="141"/>
      <c r="I90" s="141"/>
    </row>
    <row r="91" spans="1:9" s="59" customFormat="1" ht="35.25" customHeight="1">
      <c r="A91" s="14" t="s">
        <v>51</v>
      </c>
      <c r="B91" s="33" t="s">
        <v>19</v>
      </c>
      <c r="C91" s="33" t="s">
        <v>105</v>
      </c>
      <c r="D91" s="39" t="str">
        <f>D92</f>
        <v>БП00089060</v>
      </c>
      <c r="E91" s="34" t="s">
        <v>52</v>
      </c>
      <c r="F91" s="34"/>
      <c r="G91" s="138">
        <f>'Приложение № 9'!H110</f>
        <v>0.4</v>
      </c>
      <c r="H91" s="141">
        <f>H92</f>
        <v>0</v>
      </c>
      <c r="I91" s="141">
        <f>I92</f>
        <v>0</v>
      </c>
    </row>
    <row r="92" spans="1:9" s="59" customFormat="1" ht="21" customHeight="1">
      <c r="A92" s="46" t="s">
        <v>152</v>
      </c>
      <c r="B92" s="33" t="s">
        <v>19</v>
      </c>
      <c r="C92" s="33" t="s">
        <v>105</v>
      </c>
      <c r="D92" s="39" t="str">
        <f>ЦСТ!C24</f>
        <v>БП00089060</v>
      </c>
      <c r="E92" s="34" t="s">
        <v>52</v>
      </c>
      <c r="F92" s="34" t="s">
        <v>153</v>
      </c>
      <c r="G92" s="138">
        <f>'Приложение № 9'!H111</f>
        <v>0.4</v>
      </c>
      <c r="H92" s="141">
        <f>'Приложение № 9'!I111</f>
        <v>0</v>
      </c>
      <c r="I92" s="141">
        <f>'Приложение № 9'!J111</f>
        <v>0</v>
      </c>
    </row>
    <row r="93" spans="1:9" s="63" customFormat="1" ht="63" customHeight="1">
      <c r="A93" s="64" t="s">
        <v>112</v>
      </c>
      <c r="B93" s="61" t="s">
        <v>19</v>
      </c>
      <c r="C93" s="67" t="s">
        <v>105</v>
      </c>
      <c r="D93" s="68" t="str">
        <f>D97</f>
        <v>БП00089070</v>
      </c>
      <c r="E93" s="69"/>
      <c r="F93" s="67"/>
      <c r="G93" s="138">
        <f>'Приложение № 9'!H112</f>
        <v>0.4</v>
      </c>
      <c r="H93" s="143">
        <f aca="true" t="shared" si="4" ref="H93:I96">H94</f>
        <v>0</v>
      </c>
      <c r="I93" s="143">
        <f t="shared" si="4"/>
        <v>0</v>
      </c>
    </row>
    <row r="94" spans="1:9" s="59" customFormat="1" ht="30.75" customHeight="1">
      <c r="A94" s="35" t="s">
        <v>60</v>
      </c>
      <c r="B94" s="33" t="s">
        <v>19</v>
      </c>
      <c r="C94" s="33" t="s">
        <v>105</v>
      </c>
      <c r="D94" s="39" t="str">
        <f>D97</f>
        <v>БП00089070</v>
      </c>
      <c r="E94" s="34" t="s">
        <v>58</v>
      </c>
      <c r="F94" s="34"/>
      <c r="G94" s="138">
        <f>'Приложение № 9'!H113</f>
        <v>0.4</v>
      </c>
      <c r="H94" s="141">
        <f t="shared" si="4"/>
        <v>0</v>
      </c>
      <c r="I94" s="141">
        <f t="shared" si="4"/>
        <v>0</v>
      </c>
    </row>
    <row r="95" spans="1:9" s="59" customFormat="1" ht="33.75" customHeight="1">
      <c r="A95" s="35" t="s">
        <v>61</v>
      </c>
      <c r="B95" s="33" t="s">
        <v>19</v>
      </c>
      <c r="C95" s="33" t="s">
        <v>105</v>
      </c>
      <c r="D95" s="39" t="str">
        <f>D97</f>
        <v>БП00089070</v>
      </c>
      <c r="E95" s="34" t="s">
        <v>59</v>
      </c>
      <c r="F95" s="34"/>
      <c r="G95" s="138">
        <f>'Приложение № 9'!H114</f>
        <v>0.4</v>
      </c>
      <c r="H95" s="141">
        <f t="shared" si="4"/>
        <v>0</v>
      </c>
      <c r="I95" s="141">
        <f t="shared" si="4"/>
        <v>0</v>
      </c>
    </row>
    <row r="96" spans="1:9" s="59" customFormat="1" ht="35.25" customHeight="1">
      <c r="A96" s="14" t="s">
        <v>51</v>
      </c>
      <c r="B96" s="33" t="s">
        <v>19</v>
      </c>
      <c r="C96" s="33" t="s">
        <v>105</v>
      </c>
      <c r="D96" s="39" t="str">
        <f>D97</f>
        <v>БП00089070</v>
      </c>
      <c r="E96" s="34" t="s">
        <v>52</v>
      </c>
      <c r="F96" s="34"/>
      <c r="G96" s="138">
        <f>'Приложение № 9'!H115</f>
        <v>0.4</v>
      </c>
      <c r="H96" s="141">
        <f t="shared" si="4"/>
        <v>0</v>
      </c>
      <c r="I96" s="141">
        <f t="shared" si="4"/>
        <v>0</v>
      </c>
    </row>
    <row r="97" spans="1:9" s="59" customFormat="1" ht="21" customHeight="1">
      <c r="A97" s="46" t="s">
        <v>152</v>
      </c>
      <c r="B97" s="33" t="s">
        <v>19</v>
      </c>
      <c r="C97" s="33" t="s">
        <v>105</v>
      </c>
      <c r="D97" s="39" t="str">
        <f>ЦСТ!C25</f>
        <v>БП00089070</v>
      </c>
      <c r="E97" s="34" t="s">
        <v>52</v>
      </c>
      <c r="F97" s="34" t="s">
        <v>153</v>
      </c>
      <c r="G97" s="138">
        <f>'Приложение № 9'!H116</f>
        <v>0.4</v>
      </c>
      <c r="H97" s="141">
        <f>'Приложение № 9'!I116</f>
        <v>0</v>
      </c>
      <c r="I97" s="141">
        <f>'Приложение № 9'!J116</f>
        <v>0</v>
      </c>
    </row>
    <row r="98" spans="1:9" ht="14.25" customHeight="1">
      <c r="A98" s="27" t="s">
        <v>41</v>
      </c>
      <c r="B98" s="28" t="s">
        <v>19</v>
      </c>
      <c r="C98" s="28" t="s">
        <v>42</v>
      </c>
      <c r="D98" s="43"/>
      <c r="E98" s="45"/>
      <c r="F98" s="29"/>
      <c r="G98" s="137">
        <f>'Приложение № 9'!H117</f>
        <v>170.6</v>
      </c>
      <c r="H98" s="141">
        <f aca="true" t="shared" si="5" ref="H98:I102">H99</f>
        <v>78.1</v>
      </c>
      <c r="I98" s="141">
        <f t="shared" si="5"/>
        <v>46</v>
      </c>
    </row>
    <row r="99" spans="1:9" s="63" customFormat="1" ht="24" customHeight="1">
      <c r="A99" s="64" t="s">
        <v>113</v>
      </c>
      <c r="B99" s="61" t="s">
        <v>19</v>
      </c>
      <c r="C99" s="67" t="s">
        <v>42</v>
      </c>
      <c r="D99" s="68" t="str">
        <f>D103</f>
        <v>БП00089990</v>
      </c>
      <c r="E99" s="69"/>
      <c r="F99" s="67"/>
      <c r="G99" s="138">
        <f>'Приложение № 9'!H118</f>
        <v>170.6</v>
      </c>
      <c r="H99" s="143">
        <f t="shared" si="5"/>
        <v>78.1</v>
      </c>
      <c r="I99" s="143">
        <f t="shared" si="5"/>
        <v>46</v>
      </c>
    </row>
    <row r="100" spans="1:9" s="59" customFormat="1" ht="30.75" customHeight="1">
      <c r="A100" s="35" t="s">
        <v>60</v>
      </c>
      <c r="B100" s="33" t="s">
        <v>19</v>
      </c>
      <c r="C100" s="33" t="s">
        <v>42</v>
      </c>
      <c r="D100" s="39" t="str">
        <f>D103</f>
        <v>БП00089990</v>
      </c>
      <c r="E100" s="34" t="s">
        <v>58</v>
      </c>
      <c r="F100" s="34"/>
      <c r="G100" s="138">
        <f>'Приложение № 9'!H119</f>
        <v>170.6</v>
      </c>
      <c r="H100" s="141">
        <f t="shared" si="5"/>
        <v>78.1</v>
      </c>
      <c r="I100" s="141">
        <f t="shared" si="5"/>
        <v>46</v>
      </c>
    </row>
    <row r="101" spans="1:9" s="59" customFormat="1" ht="33.75" customHeight="1">
      <c r="A101" s="35" t="s">
        <v>61</v>
      </c>
      <c r="B101" s="33" t="s">
        <v>19</v>
      </c>
      <c r="C101" s="33" t="s">
        <v>42</v>
      </c>
      <c r="D101" s="39" t="str">
        <f>D103</f>
        <v>БП00089990</v>
      </c>
      <c r="E101" s="34" t="s">
        <v>59</v>
      </c>
      <c r="F101" s="34"/>
      <c r="G101" s="138">
        <f>'Приложение № 9'!H120</f>
        <v>170.6</v>
      </c>
      <c r="H101" s="141">
        <f t="shared" si="5"/>
        <v>78.1</v>
      </c>
      <c r="I101" s="141">
        <f t="shared" si="5"/>
        <v>46</v>
      </c>
    </row>
    <row r="102" spans="1:9" s="59" customFormat="1" ht="35.25" customHeight="1">
      <c r="A102" s="14" t="s">
        <v>51</v>
      </c>
      <c r="B102" s="33" t="s">
        <v>19</v>
      </c>
      <c r="C102" s="33" t="s">
        <v>42</v>
      </c>
      <c r="D102" s="39" t="str">
        <f>D103</f>
        <v>БП00089990</v>
      </c>
      <c r="E102" s="34" t="s">
        <v>52</v>
      </c>
      <c r="F102" s="34"/>
      <c r="G102" s="138">
        <f>'Приложение № 9'!H121</f>
        <v>170.6</v>
      </c>
      <c r="H102" s="141">
        <f t="shared" si="5"/>
        <v>78.1</v>
      </c>
      <c r="I102" s="141">
        <f t="shared" si="5"/>
        <v>46</v>
      </c>
    </row>
    <row r="103" spans="1:9" s="59" customFormat="1" ht="21" customHeight="1">
      <c r="A103" s="46" t="s">
        <v>152</v>
      </c>
      <c r="B103" s="33" t="s">
        <v>19</v>
      </c>
      <c r="C103" s="33" t="s">
        <v>42</v>
      </c>
      <c r="D103" s="39" t="str">
        <f>ЦСТ!C26</f>
        <v>БП00089990</v>
      </c>
      <c r="E103" s="34" t="s">
        <v>52</v>
      </c>
      <c r="F103" s="34" t="s">
        <v>153</v>
      </c>
      <c r="G103" s="138">
        <f>'Приложение № 9'!H122</f>
        <v>170.6</v>
      </c>
      <c r="H103" s="141">
        <f>'Приложение № 9'!I122</f>
        <v>78.1</v>
      </c>
      <c r="I103" s="141">
        <f>'Приложение № 9'!J122</f>
        <v>46</v>
      </c>
    </row>
    <row r="104" spans="1:9" s="63" customFormat="1" ht="24" customHeight="1">
      <c r="A104" s="64" t="s">
        <v>114</v>
      </c>
      <c r="B104" s="61" t="s">
        <v>19</v>
      </c>
      <c r="C104" s="61" t="s">
        <v>42</v>
      </c>
      <c r="D104" s="62" t="str">
        <f>D108</f>
        <v>БП00099950</v>
      </c>
      <c r="E104" s="67"/>
      <c r="F104" s="67"/>
      <c r="G104" s="138">
        <f>'Приложение № 9'!H123</f>
        <v>0</v>
      </c>
      <c r="H104" s="143">
        <f aca="true" t="shared" si="6" ref="H104:I107">H105</f>
        <v>0</v>
      </c>
      <c r="I104" s="143">
        <f t="shared" si="6"/>
        <v>0</v>
      </c>
    </row>
    <row r="105" spans="1:9" s="59" customFormat="1" ht="30.75" customHeight="1">
      <c r="A105" s="35" t="s">
        <v>60</v>
      </c>
      <c r="B105" s="33" t="s">
        <v>19</v>
      </c>
      <c r="C105" s="33" t="s">
        <v>42</v>
      </c>
      <c r="D105" s="39" t="str">
        <f>D108</f>
        <v>БП00099950</v>
      </c>
      <c r="E105" s="34" t="s">
        <v>58</v>
      </c>
      <c r="F105" s="34"/>
      <c r="G105" s="138">
        <f>'Приложение № 9'!H124</f>
        <v>0</v>
      </c>
      <c r="H105" s="141">
        <f t="shared" si="6"/>
        <v>0</v>
      </c>
      <c r="I105" s="141">
        <f t="shared" si="6"/>
        <v>0</v>
      </c>
    </row>
    <row r="106" spans="1:9" s="59" customFormat="1" ht="33.75" customHeight="1">
      <c r="A106" s="35" t="s">
        <v>61</v>
      </c>
      <c r="B106" s="33" t="s">
        <v>19</v>
      </c>
      <c r="C106" s="33" t="s">
        <v>42</v>
      </c>
      <c r="D106" s="39" t="str">
        <f>D108</f>
        <v>БП00099950</v>
      </c>
      <c r="E106" s="34" t="s">
        <v>59</v>
      </c>
      <c r="F106" s="34"/>
      <c r="G106" s="138">
        <f>'Приложение № 9'!H125</f>
        <v>0</v>
      </c>
      <c r="H106" s="141">
        <f t="shared" si="6"/>
        <v>0</v>
      </c>
      <c r="I106" s="141">
        <f t="shared" si="6"/>
        <v>0</v>
      </c>
    </row>
    <row r="107" spans="1:9" s="59" customFormat="1" ht="35.25" customHeight="1">
      <c r="A107" s="14" t="s">
        <v>51</v>
      </c>
      <c r="B107" s="33" t="s">
        <v>19</v>
      </c>
      <c r="C107" s="33" t="s">
        <v>42</v>
      </c>
      <c r="D107" s="39" t="str">
        <f>D108</f>
        <v>БП00099950</v>
      </c>
      <c r="E107" s="34" t="s">
        <v>52</v>
      </c>
      <c r="F107" s="34"/>
      <c r="G107" s="138">
        <f>'Приложение № 9'!H126</f>
        <v>0</v>
      </c>
      <c r="H107" s="141">
        <f t="shared" si="6"/>
        <v>0</v>
      </c>
      <c r="I107" s="141">
        <f t="shared" si="6"/>
        <v>0</v>
      </c>
    </row>
    <row r="108" spans="1:9" s="59" customFormat="1" ht="21" customHeight="1">
      <c r="A108" s="46" t="s">
        <v>75</v>
      </c>
      <c r="B108" s="33" t="s">
        <v>19</v>
      </c>
      <c r="C108" s="33" t="s">
        <v>42</v>
      </c>
      <c r="D108" s="39" t="str">
        <f>ЦСТ!C10</f>
        <v>БП00099950</v>
      </c>
      <c r="E108" s="34" t="s">
        <v>52</v>
      </c>
      <c r="F108" s="34" t="s">
        <v>57</v>
      </c>
      <c r="G108" s="138">
        <f>'Приложение № 9'!H127</f>
        <v>0</v>
      </c>
      <c r="H108" s="141">
        <f>'Приложение № 9'!I127</f>
        <v>0</v>
      </c>
      <c r="I108" s="141">
        <f>'Приложение № 9'!J127</f>
        <v>0</v>
      </c>
    </row>
    <row r="109" spans="1:9" ht="18" customHeight="1">
      <c r="A109" s="27" t="s">
        <v>8</v>
      </c>
      <c r="B109" s="28" t="s">
        <v>19</v>
      </c>
      <c r="C109" s="28" t="s">
        <v>25</v>
      </c>
      <c r="D109" s="38"/>
      <c r="E109" s="28"/>
      <c r="F109" s="28"/>
      <c r="G109" s="137">
        <f>'Приложение № 9'!H128</f>
        <v>0</v>
      </c>
      <c r="H109" s="141">
        <f aca="true" t="shared" si="7" ref="H109:I113">H110</f>
        <v>0</v>
      </c>
      <c r="I109" s="141">
        <f t="shared" si="7"/>
        <v>0</v>
      </c>
    </row>
    <row r="110" spans="1:9" s="63" customFormat="1" ht="18.75" customHeight="1">
      <c r="A110" s="64" t="s">
        <v>15</v>
      </c>
      <c r="B110" s="61" t="s">
        <v>19</v>
      </c>
      <c r="C110" s="61" t="s">
        <v>25</v>
      </c>
      <c r="D110" s="62" t="str">
        <f>D114</f>
        <v>БП00080080</v>
      </c>
      <c r="E110" s="67"/>
      <c r="F110" s="67"/>
      <c r="G110" s="138">
        <f>'Приложение № 9'!H129</f>
        <v>0</v>
      </c>
      <c r="H110" s="143">
        <f t="shared" si="7"/>
        <v>0</v>
      </c>
      <c r="I110" s="143">
        <f t="shared" si="7"/>
        <v>0</v>
      </c>
    </row>
    <row r="111" spans="1:9" s="59" customFormat="1" ht="30" customHeight="1">
      <c r="A111" s="35" t="s">
        <v>60</v>
      </c>
      <c r="B111" s="33" t="s">
        <v>19</v>
      </c>
      <c r="C111" s="33" t="s">
        <v>25</v>
      </c>
      <c r="D111" s="39" t="str">
        <f>D114</f>
        <v>БП00080080</v>
      </c>
      <c r="E111" s="34" t="s">
        <v>58</v>
      </c>
      <c r="F111" s="34"/>
      <c r="G111" s="138">
        <f>'Приложение № 9'!H130</f>
        <v>0</v>
      </c>
      <c r="H111" s="141">
        <f t="shared" si="7"/>
        <v>0</v>
      </c>
      <c r="I111" s="141">
        <f t="shared" si="7"/>
        <v>0</v>
      </c>
    </row>
    <row r="112" spans="1:9" s="59" customFormat="1" ht="27" customHeight="1">
      <c r="A112" s="35" t="s">
        <v>61</v>
      </c>
      <c r="B112" s="33" t="s">
        <v>19</v>
      </c>
      <c r="C112" s="33" t="s">
        <v>25</v>
      </c>
      <c r="D112" s="39" t="str">
        <f>D114</f>
        <v>БП00080080</v>
      </c>
      <c r="E112" s="34" t="s">
        <v>59</v>
      </c>
      <c r="F112" s="34"/>
      <c r="G112" s="138">
        <f>'Приложение № 9'!H131</f>
        <v>0</v>
      </c>
      <c r="H112" s="141">
        <f t="shared" si="7"/>
        <v>0</v>
      </c>
      <c r="I112" s="141">
        <f t="shared" si="7"/>
        <v>0</v>
      </c>
    </row>
    <row r="113" spans="1:9" s="59" customFormat="1" ht="30.75" customHeight="1">
      <c r="A113" s="14" t="s">
        <v>51</v>
      </c>
      <c r="B113" s="33" t="s">
        <v>19</v>
      </c>
      <c r="C113" s="33" t="s">
        <v>25</v>
      </c>
      <c r="D113" s="39" t="str">
        <f>D114</f>
        <v>БП00080080</v>
      </c>
      <c r="E113" s="34" t="s">
        <v>52</v>
      </c>
      <c r="F113" s="34"/>
      <c r="G113" s="138">
        <f>'Приложение № 9'!H132</f>
        <v>0</v>
      </c>
      <c r="H113" s="141">
        <f t="shared" si="7"/>
        <v>0</v>
      </c>
      <c r="I113" s="141">
        <f t="shared" si="7"/>
        <v>0</v>
      </c>
    </row>
    <row r="114" spans="1:9" s="59" customFormat="1" ht="18.75" customHeight="1">
      <c r="A114" s="46" t="s">
        <v>75</v>
      </c>
      <c r="B114" s="33" t="s">
        <v>19</v>
      </c>
      <c r="C114" s="33" t="s">
        <v>25</v>
      </c>
      <c r="D114" s="39" t="str">
        <f>ЦСТ!C11</f>
        <v>БП00080080</v>
      </c>
      <c r="E114" s="34" t="s">
        <v>52</v>
      </c>
      <c r="F114" s="34" t="s">
        <v>57</v>
      </c>
      <c r="G114" s="138">
        <f>'Приложение № 9'!H133</f>
        <v>0</v>
      </c>
      <c r="H114" s="141">
        <f>'Приложение № 9'!I133</f>
        <v>0</v>
      </c>
      <c r="I114" s="141">
        <f>'Приложение № 9'!J133</f>
        <v>0</v>
      </c>
    </row>
    <row r="115" spans="1:9" ht="19.5" customHeight="1">
      <c r="A115" s="27" t="s">
        <v>37</v>
      </c>
      <c r="B115" s="28" t="s">
        <v>20</v>
      </c>
      <c r="C115" s="28"/>
      <c r="D115" s="38"/>
      <c r="E115" s="28"/>
      <c r="F115" s="28"/>
      <c r="G115" s="137">
        <f>'Приложение № 9'!H134</f>
        <v>89.69999999999999</v>
      </c>
      <c r="H115" s="141">
        <f>'Приложение № 9'!I134</f>
        <v>18.2</v>
      </c>
      <c r="I115" s="141">
        <f>'Приложение № 9'!J134</f>
        <v>20</v>
      </c>
    </row>
    <row r="116" spans="1:9" ht="15.75" customHeight="1">
      <c r="A116" s="47" t="s">
        <v>72</v>
      </c>
      <c r="B116" s="48" t="s">
        <v>20</v>
      </c>
      <c r="C116" s="48" t="s">
        <v>73</v>
      </c>
      <c r="D116" s="49"/>
      <c r="E116" s="28"/>
      <c r="F116" s="28"/>
      <c r="G116" s="137">
        <f>'Приложение № 9'!H135</f>
        <v>0</v>
      </c>
      <c r="H116" s="141">
        <f aca="true" t="shared" si="8" ref="H116:I120">H117</f>
        <v>0</v>
      </c>
      <c r="I116" s="141">
        <f t="shared" si="8"/>
        <v>0</v>
      </c>
    </row>
    <row r="117" spans="1:9" s="63" customFormat="1" ht="20.25" customHeight="1">
      <c r="A117" s="65" t="s">
        <v>116</v>
      </c>
      <c r="B117" s="61" t="s">
        <v>20</v>
      </c>
      <c r="C117" s="61" t="s">
        <v>73</v>
      </c>
      <c r="D117" s="62" t="str">
        <f>D121</f>
        <v>БП00080090</v>
      </c>
      <c r="E117" s="71"/>
      <c r="F117" s="61"/>
      <c r="G117" s="138">
        <f>'Приложение № 9'!H136</f>
        <v>0</v>
      </c>
      <c r="H117" s="143">
        <f t="shared" si="8"/>
        <v>0</v>
      </c>
      <c r="I117" s="143">
        <f t="shared" si="8"/>
        <v>0</v>
      </c>
    </row>
    <row r="118" spans="1:9" s="59" customFormat="1" ht="32.25" customHeight="1">
      <c r="A118" s="35" t="s">
        <v>60</v>
      </c>
      <c r="B118" s="33" t="s">
        <v>20</v>
      </c>
      <c r="C118" s="33" t="s">
        <v>73</v>
      </c>
      <c r="D118" s="39" t="str">
        <f>D121</f>
        <v>БП00080090</v>
      </c>
      <c r="E118" s="33" t="s">
        <v>58</v>
      </c>
      <c r="F118" s="33"/>
      <c r="G118" s="138">
        <f>'Приложение № 9'!H137</f>
        <v>0</v>
      </c>
      <c r="H118" s="141">
        <f t="shared" si="8"/>
        <v>0</v>
      </c>
      <c r="I118" s="141">
        <f t="shared" si="8"/>
        <v>0</v>
      </c>
    </row>
    <row r="119" spans="1:9" s="59" customFormat="1" ht="30" customHeight="1">
      <c r="A119" s="35" t="s">
        <v>61</v>
      </c>
      <c r="B119" s="33" t="s">
        <v>20</v>
      </c>
      <c r="C119" s="33" t="s">
        <v>73</v>
      </c>
      <c r="D119" s="39" t="str">
        <f>D121</f>
        <v>БП00080090</v>
      </c>
      <c r="E119" s="33" t="s">
        <v>59</v>
      </c>
      <c r="F119" s="33"/>
      <c r="G119" s="138">
        <f>'Приложение № 9'!H138</f>
        <v>0</v>
      </c>
      <c r="H119" s="141">
        <f t="shared" si="8"/>
        <v>0</v>
      </c>
      <c r="I119" s="141">
        <f t="shared" si="8"/>
        <v>0</v>
      </c>
    </row>
    <row r="120" spans="1:9" s="59" customFormat="1" ht="32.25" customHeight="1">
      <c r="A120" s="14" t="s">
        <v>51</v>
      </c>
      <c r="B120" s="33" t="s">
        <v>20</v>
      </c>
      <c r="C120" s="33" t="s">
        <v>73</v>
      </c>
      <c r="D120" s="39" t="str">
        <f>D121</f>
        <v>БП00080090</v>
      </c>
      <c r="E120" s="33" t="s">
        <v>52</v>
      </c>
      <c r="F120" s="33"/>
      <c r="G120" s="138">
        <f>'Приложение № 9'!H139</f>
        <v>0</v>
      </c>
      <c r="H120" s="141">
        <f t="shared" si="8"/>
        <v>0</v>
      </c>
      <c r="I120" s="141">
        <f t="shared" si="8"/>
        <v>0</v>
      </c>
    </row>
    <row r="121" spans="1:9" s="59" customFormat="1" ht="15.75" customHeight="1">
      <c r="A121" s="36" t="s">
        <v>75</v>
      </c>
      <c r="B121" s="33" t="s">
        <v>20</v>
      </c>
      <c r="C121" s="33" t="s">
        <v>73</v>
      </c>
      <c r="D121" s="39" t="str">
        <f>ЦСТ!C12</f>
        <v>БП00080090</v>
      </c>
      <c r="E121" s="33" t="s">
        <v>52</v>
      </c>
      <c r="F121" s="33" t="s">
        <v>57</v>
      </c>
      <c r="G121" s="138">
        <f>'Приложение № 9'!H140</f>
        <v>0</v>
      </c>
      <c r="H121" s="141">
        <f>'Приложение № 9'!I140</f>
        <v>0</v>
      </c>
      <c r="I121" s="141">
        <f>'Приложение № 9'!J140</f>
        <v>0</v>
      </c>
    </row>
    <row r="122" spans="1:9" ht="21" customHeight="1">
      <c r="A122" s="27" t="s">
        <v>97</v>
      </c>
      <c r="B122" s="28" t="s">
        <v>20</v>
      </c>
      <c r="C122" s="28" t="s">
        <v>98</v>
      </c>
      <c r="D122" s="38"/>
      <c r="E122" s="28"/>
      <c r="F122" s="28"/>
      <c r="G122" s="137">
        <f>'Приложение № 9'!H141</f>
        <v>72.8</v>
      </c>
      <c r="H122" s="141">
        <f>'Приложение № 9'!I141</f>
        <v>4.3</v>
      </c>
      <c r="I122" s="141">
        <f>'Приложение № 9'!J141</f>
        <v>0.06</v>
      </c>
    </row>
    <row r="123" spans="1:9" s="63" customFormat="1" ht="58.5" customHeight="1">
      <c r="A123" s="64" t="s">
        <v>155</v>
      </c>
      <c r="B123" s="61" t="s">
        <v>20</v>
      </c>
      <c r="C123" s="61" t="s">
        <v>98</v>
      </c>
      <c r="D123" s="62" t="str">
        <f>D127</f>
        <v>БП00089020</v>
      </c>
      <c r="E123" s="61"/>
      <c r="F123" s="61"/>
      <c r="G123" s="138">
        <f>'Приложение № 9'!H142</f>
        <v>60.8</v>
      </c>
      <c r="H123" s="143">
        <f aca="true" t="shared" si="9" ref="H123:I126">H124</f>
        <v>0</v>
      </c>
      <c r="I123" s="143">
        <f t="shared" si="9"/>
        <v>0</v>
      </c>
    </row>
    <row r="124" spans="1:9" s="59" customFormat="1" ht="32.25" customHeight="1">
      <c r="A124" s="35" t="s">
        <v>60</v>
      </c>
      <c r="B124" s="33" t="s">
        <v>20</v>
      </c>
      <c r="C124" s="33" t="s">
        <v>98</v>
      </c>
      <c r="D124" s="39" t="str">
        <f>D127</f>
        <v>БП00089020</v>
      </c>
      <c r="E124" s="33" t="s">
        <v>58</v>
      </c>
      <c r="F124" s="33"/>
      <c r="G124" s="138">
        <f>'Приложение № 9'!H143</f>
        <v>60.8</v>
      </c>
      <c r="H124" s="141">
        <f t="shared" si="9"/>
        <v>0</v>
      </c>
      <c r="I124" s="141">
        <f t="shared" si="9"/>
        <v>0</v>
      </c>
    </row>
    <row r="125" spans="1:9" s="59" customFormat="1" ht="30" customHeight="1">
      <c r="A125" s="35" t="s">
        <v>61</v>
      </c>
      <c r="B125" s="33" t="s">
        <v>20</v>
      </c>
      <c r="C125" s="33" t="s">
        <v>98</v>
      </c>
      <c r="D125" s="39" t="str">
        <f>D127</f>
        <v>БП00089020</v>
      </c>
      <c r="E125" s="33" t="s">
        <v>59</v>
      </c>
      <c r="F125" s="33"/>
      <c r="G125" s="138">
        <f>'Приложение № 9'!H144</f>
        <v>60.8</v>
      </c>
      <c r="H125" s="141">
        <f t="shared" si="9"/>
        <v>0</v>
      </c>
      <c r="I125" s="141">
        <f t="shared" si="9"/>
        <v>0</v>
      </c>
    </row>
    <row r="126" spans="1:9" s="59" customFormat="1" ht="32.25" customHeight="1">
      <c r="A126" s="14" t="s">
        <v>51</v>
      </c>
      <c r="B126" s="33" t="s">
        <v>20</v>
      </c>
      <c r="C126" s="33" t="s">
        <v>98</v>
      </c>
      <c r="D126" s="39" t="str">
        <f>D127</f>
        <v>БП00089020</v>
      </c>
      <c r="E126" s="33" t="s">
        <v>52</v>
      </c>
      <c r="F126" s="33"/>
      <c r="G126" s="138">
        <f>'Приложение № 9'!H145</f>
        <v>60.8</v>
      </c>
      <c r="H126" s="141">
        <f t="shared" si="9"/>
        <v>0</v>
      </c>
      <c r="I126" s="141">
        <f t="shared" si="9"/>
        <v>0</v>
      </c>
    </row>
    <row r="127" spans="1:9" s="59" customFormat="1" ht="15.75" customHeight="1">
      <c r="A127" s="36" t="s">
        <v>152</v>
      </c>
      <c r="B127" s="33" t="s">
        <v>20</v>
      </c>
      <c r="C127" s="33" t="s">
        <v>98</v>
      </c>
      <c r="D127" s="39" t="str">
        <f>ЦСТ!C27</f>
        <v>БП00089020</v>
      </c>
      <c r="E127" s="33" t="s">
        <v>52</v>
      </c>
      <c r="F127" s="33" t="s">
        <v>153</v>
      </c>
      <c r="G127" s="138">
        <f>'Приложение № 9'!H146</f>
        <v>60.8</v>
      </c>
      <c r="H127" s="141">
        <f>'Приложение № 9'!I146</f>
        <v>0</v>
      </c>
      <c r="I127" s="141">
        <f>'Приложение № 9'!J146</f>
        <v>0</v>
      </c>
    </row>
    <row r="128" spans="1:9" s="63" customFormat="1" ht="22.5" customHeight="1">
      <c r="A128" s="64" t="s">
        <v>115</v>
      </c>
      <c r="B128" s="61" t="s">
        <v>20</v>
      </c>
      <c r="C128" s="61" t="s">
        <v>98</v>
      </c>
      <c r="D128" s="62" t="str">
        <f>D132</f>
        <v>БП00081891</v>
      </c>
      <c r="E128" s="61"/>
      <c r="F128" s="61"/>
      <c r="G128" s="138">
        <f>'Приложение № 9'!H147</f>
        <v>12</v>
      </c>
      <c r="H128" s="143">
        <f aca="true" t="shared" si="10" ref="H128:I131">H129</f>
        <v>4.3</v>
      </c>
      <c r="I128" s="143">
        <f t="shared" si="10"/>
        <v>36</v>
      </c>
    </row>
    <row r="129" spans="1:9" s="59" customFormat="1" ht="32.25" customHeight="1">
      <c r="A129" s="35" t="s">
        <v>60</v>
      </c>
      <c r="B129" s="33" t="s">
        <v>20</v>
      </c>
      <c r="C129" s="33" t="s">
        <v>98</v>
      </c>
      <c r="D129" s="39" t="str">
        <f>D132</f>
        <v>БП00081891</v>
      </c>
      <c r="E129" s="33" t="s">
        <v>58</v>
      </c>
      <c r="F129" s="33"/>
      <c r="G129" s="138">
        <f>'Приложение № 9'!H148</f>
        <v>12</v>
      </c>
      <c r="H129" s="141">
        <f t="shared" si="10"/>
        <v>4.3</v>
      </c>
      <c r="I129" s="141">
        <f t="shared" si="10"/>
        <v>36</v>
      </c>
    </row>
    <row r="130" spans="1:9" s="59" customFormat="1" ht="30" customHeight="1">
      <c r="A130" s="35" t="s">
        <v>61</v>
      </c>
      <c r="B130" s="33" t="s">
        <v>20</v>
      </c>
      <c r="C130" s="33" t="s">
        <v>98</v>
      </c>
      <c r="D130" s="39" t="str">
        <f>D132</f>
        <v>БП00081891</v>
      </c>
      <c r="E130" s="33" t="s">
        <v>59</v>
      </c>
      <c r="F130" s="33"/>
      <c r="G130" s="138">
        <f>'Приложение № 9'!H149</f>
        <v>12</v>
      </c>
      <c r="H130" s="141">
        <f t="shared" si="10"/>
        <v>4.3</v>
      </c>
      <c r="I130" s="141">
        <f t="shared" si="10"/>
        <v>36</v>
      </c>
    </row>
    <row r="131" spans="1:9" s="59" customFormat="1" ht="32.25" customHeight="1">
      <c r="A131" s="14" t="s">
        <v>51</v>
      </c>
      <c r="B131" s="33" t="s">
        <v>20</v>
      </c>
      <c r="C131" s="33" t="s">
        <v>98</v>
      </c>
      <c r="D131" s="39" t="str">
        <f>D132</f>
        <v>БП00081891</v>
      </c>
      <c r="E131" s="33" t="s">
        <v>52</v>
      </c>
      <c r="F131" s="33"/>
      <c r="G131" s="138">
        <f>'Приложение № 9'!H150</f>
        <v>12</v>
      </c>
      <c r="H131" s="141">
        <f t="shared" si="10"/>
        <v>4.3</v>
      </c>
      <c r="I131" s="141">
        <f t="shared" si="10"/>
        <v>36</v>
      </c>
    </row>
    <row r="132" spans="1:9" s="59" customFormat="1" ht="15.75" customHeight="1">
      <c r="A132" s="36" t="s">
        <v>75</v>
      </c>
      <c r="B132" s="33" t="s">
        <v>20</v>
      </c>
      <c r="C132" s="33" t="s">
        <v>98</v>
      </c>
      <c r="D132" s="39" t="str">
        <f>ЦСТ!C13</f>
        <v>БП00081891</v>
      </c>
      <c r="E132" s="33" t="s">
        <v>52</v>
      </c>
      <c r="F132" s="33" t="s">
        <v>57</v>
      </c>
      <c r="G132" s="138">
        <f>'Приложение № 9'!H151</f>
        <v>12</v>
      </c>
      <c r="H132" s="141">
        <f>'Приложение № 9'!I151</f>
        <v>4.3</v>
      </c>
      <c r="I132" s="141">
        <f>'Приложение № 9'!J151</f>
        <v>36</v>
      </c>
    </row>
    <row r="133" spans="1:9" ht="16.5" customHeight="1">
      <c r="A133" s="51" t="s">
        <v>80</v>
      </c>
      <c r="B133" s="28" t="s">
        <v>20</v>
      </c>
      <c r="C133" s="28" t="s">
        <v>81</v>
      </c>
      <c r="D133" s="38"/>
      <c r="E133" s="28"/>
      <c r="F133" s="28"/>
      <c r="G133" s="137">
        <f>'Приложение № 9'!H152</f>
        <v>16.9</v>
      </c>
      <c r="H133" s="141">
        <f>'Приложение № 9'!I152</f>
        <v>13.9</v>
      </c>
      <c r="I133" s="141">
        <f>'Приложение № 9'!J152</f>
        <v>82</v>
      </c>
    </row>
    <row r="134" spans="1:9" s="63" customFormat="1" ht="35.25" customHeight="1">
      <c r="A134" s="64" t="s">
        <v>117</v>
      </c>
      <c r="B134" s="61" t="s">
        <v>20</v>
      </c>
      <c r="C134" s="61" t="s">
        <v>81</v>
      </c>
      <c r="D134" s="62" t="str">
        <f>D138</f>
        <v>БП00089030</v>
      </c>
      <c r="E134" s="61"/>
      <c r="F134" s="61"/>
      <c r="G134" s="138">
        <f>'Приложение № 9'!H153</f>
        <v>0.9</v>
      </c>
      <c r="H134" s="143">
        <f aca="true" t="shared" si="11" ref="H134:I137">H135</f>
        <v>0</v>
      </c>
      <c r="I134" s="143">
        <f t="shared" si="11"/>
        <v>0</v>
      </c>
    </row>
    <row r="135" spans="1:9" s="59" customFormat="1" ht="32.25" customHeight="1">
      <c r="A135" s="35" t="s">
        <v>60</v>
      </c>
      <c r="B135" s="33" t="s">
        <v>20</v>
      </c>
      <c r="C135" s="33" t="s">
        <v>81</v>
      </c>
      <c r="D135" s="39" t="str">
        <f>D138</f>
        <v>БП00089030</v>
      </c>
      <c r="E135" s="33" t="s">
        <v>58</v>
      </c>
      <c r="F135" s="33"/>
      <c r="G135" s="138">
        <f>'Приложение № 9'!H154</f>
        <v>0.9</v>
      </c>
      <c r="H135" s="141">
        <f t="shared" si="11"/>
        <v>0</v>
      </c>
      <c r="I135" s="141">
        <f t="shared" si="11"/>
        <v>0</v>
      </c>
    </row>
    <row r="136" spans="1:9" s="59" customFormat="1" ht="32.25" customHeight="1">
      <c r="A136" s="35" t="s">
        <v>61</v>
      </c>
      <c r="B136" s="33" t="s">
        <v>20</v>
      </c>
      <c r="C136" s="33" t="s">
        <v>81</v>
      </c>
      <c r="D136" s="39" t="str">
        <f>D138</f>
        <v>БП00089030</v>
      </c>
      <c r="E136" s="33" t="s">
        <v>59</v>
      </c>
      <c r="F136" s="33"/>
      <c r="G136" s="138">
        <f>'Приложение № 9'!H155</f>
        <v>0.9</v>
      </c>
      <c r="H136" s="141">
        <f t="shared" si="11"/>
        <v>0</v>
      </c>
      <c r="I136" s="141">
        <f t="shared" si="11"/>
        <v>0</v>
      </c>
    </row>
    <row r="137" spans="1:9" s="59" customFormat="1" ht="16.5" customHeight="1">
      <c r="A137" s="14" t="s">
        <v>51</v>
      </c>
      <c r="B137" s="33" t="s">
        <v>20</v>
      </c>
      <c r="C137" s="33" t="s">
        <v>81</v>
      </c>
      <c r="D137" s="39" t="str">
        <f>D138</f>
        <v>БП00089030</v>
      </c>
      <c r="E137" s="33" t="s">
        <v>52</v>
      </c>
      <c r="F137" s="33"/>
      <c r="G137" s="138">
        <f>'Приложение № 9'!H156</f>
        <v>0.9</v>
      </c>
      <c r="H137" s="141">
        <f t="shared" si="11"/>
        <v>0</v>
      </c>
      <c r="I137" s="141">
        <f t="shared" si="11"/>
        <v>0</v>
      </c>
    </row>
    <row r="138" spans="1:9" s="59" customFormat="1" ht="16.5" customHeight="1">
      <c r="A138" s="36" t="s">
        <v>152</v>
      </c>
      <c r="B138" s="33" t="s">
        <v>20</v>
      </c>
      <c r="C138" s="33" t="s">
        <v>81</v>
      </c>
      <c r="D138" s="39" t="str">
        <f>ЦСТ!C28</f>
        <v>БП00089030</v>
      </c>
      <c r="E138" s="33" t="s">
        <v>52</v>
      </c>
      <c r="F138" s="33" t="s">
        <v>153</v>
      </c>
      <c r="G138" s="138">
        <f>'Приложение № 9'!H157</f>
        <v>0.9</v>
      </c>
      <c r="H138" s="141">
        <f>'Приложение № 9'!I157</f>
        <v>0</v>
      </c>
      <c r="I138" s="141">
        <f>'Приложение № 9'!J157</f>
        <v>0</v>
      </c>
    </row>
    <row r="139" spans="1:9" s="63" customFormat="1" ht="34.5" customHeight="1">
      <c r="A139" s="64" t="s">
        <v>118</v>
      </c>
      <c r="B139" s="61" t="s">
        <v>20</v>
      </c>
      <c r="C139" s="61" t="s">
        <v>81</v>
      </c>
      <c r="D139" s="62" t="str">
        <f>D143</f>
        <v>БП00089040</v>
      </c>
      <c r="E139" s="61"/>
      <c r="F139" s="61"/>
      <c r="G139" s="138">
        <f>'Приложение № 9'!H158</f>
        <v>1.2</v>
      </c>
      <c r="H139" s="143">
        <f aca="true" t="shared" si="12" ref="H139:I142">H140</f>
        <v>0</v>
      </c>
      <c r="I139" s="143">
        <f t="shared" si="12"/>
        <v>0</v>
      </c>
    </row>
    <row r="140" spans="1:9" s="59" customFormat="1" ht="33" customHeight="1">
      <c r="A140" s="35" t="s">
        <v>60</v>
      </c>
      <c r="B140" s="33" t="s">
        <v>20</v>
      </c>
      <c r="C140" s="33" t="s">
        <v>81</v>
      </c>
      <c r="D140" s="39" t="str">
        <f>D143</f>
        <v>БП00089040</v>
      </c>
      <c r="E140" s="33" t="s">
        <v>58</v>
      </c>
      <c r="F140" s="33"/>
      <c r="G140" s="138">
        <f>'Приложение № 9'!H159</f>
        <v>1.2</v>
      </c>
      <c r="H140" s="141">
        <f t="shared" si="12"/>
        <v>0</v>
      </c>
      <c r="I140" s="141">
        <f t="shared" si="12"/>
        <v>0</v>
      </c>
    </row>
    <row r="141" spans="1:9" s="59" customFormat="1" ht="31.5" customHeight="1">
      <c r="A141" s="35" t="s">
        <v>61</v>
      </c>
      <c r="B141" s="33" t="s">
        <v>20</v>
      </c>
      <c r="C141" s="33" t="s">
        <v>81</v>
      </c>
      <c r="D141" s="39" t="str">
        <f>D143</f>
        <v>БП00089040</v>
      </c>
      <c r="E141" s="33" t="s">
        <v>59</v>
      </c>
      <c r="F141" s="33"/>
      <c r="G141" s="138">
        <f>'Приложение № 9'!H160</f>
        <v>1.2</v>
      </c>
      <c r="H141" s="141">
        <f t="shared" si="12"/>
        <v>0</v>
      </c>
      <c r="I141" s="141">
        <f t="shared" si="12"/>
        <v>0</v>
      </c>
    </row>
    <row r="142" spans="1:9" s="59" customFormat="1" ht="16.5" customHeight="1">
      <c r="A142" s="14" t="s">
        <v>51</v>
      </c>
      <c r="B142" s="33" t="s">
        <v>20</v>
      </c>
      <c r="C142" s="33" t="s">
        <v>81</v>
      </c>
      <c r="D142" s="39" t="str">
        <f>D143</f>
        <v>БП00089040</v>
      </c>
      <c r="E142" s="33" t="s">
        <v>52</v>
      </c>
      <c r="F142" s="33"/>
      <c r="G142" s="138">
        <f>'Приложение № 9'!H161</f>
        <v>1.2</v>
      </c>
      <c r="H142" s="141">
        <f t="shared" si="12"/>
        <v>0</v>
      </c>
      <c r="I142" s="141">
        <f t="shared" si="12"/>
        <v>0</v>
      </c>
    </row>
    <row r="143" spans="1:9" s="59" customFormat="1" ht="16.5" customHeight="1">
      <c r="A143" s="36" t="s">
        <v>152</v>
      </c>
      <c r="B143" s="33" t="s">
        <v>20</v>
      </c>
      <c r="C143" s="33" t="s">
        <v>81</v>
      </c>
      <c r="D143" s="39" t="str">
        <f>ЦСТ!C29</f>
        <v>БП00089040</v>
      </c>
      <c r="E143" s="33" t="s">
        <v>52</v>
      </c>
      <c r="F143" s="33" t="s">
        <v>153</v>
      </c>
      <c r="G143" s="138">
        <f>'Приложение № 9'!H162</f>
        <v>1.2</v>
      </c>
      <c r="H143" s="141">
        <f>'Приложение № 9'!I162</f>
        <v>0</v>
      </c>
      <c r="I143" s="141">
        <f>'Приложение № 9'!J162</f>
        <v>0</v>
      </c>
    </row>
    <row r="144" spans="1:9" s="63" customFormat="1" ht="67.5" customHeight="1">
      <c r="A144" s="64" t="s">
        <v>119</v>
      </c>
      <c r="B144" s="61" t="s">
        <v>20</v>
      </c>
      <c r="C144" s="61" t="s">
        <v>81</v>
      </c>
      <c r="D144" s="62" t="str">
        <f>D148</f>
        <v>БП00089050</v>
      </c>
      <c r="E144" s="61"/>
      <c r="F144" s="61"/>
      <c r="G144" s="138">
        <f>'Приложение № 9'!H163</f>
        <v>0.4</v>
      </c>
      <c r="H144" s="143">
        <f aca="true" t="shared" si="13" ref="H144:I147">H145</f>
        <v>0</v>
      </c>
      <c r="I144" s="143">
        <f t="shared" si="13"/>
        <v>0</v>
      </c>
    </row>
    <row r="145" spans="1:9" s="59" customFormat="1" ht="33" customHeight="1">
      <c r="A145" s="35" t="s">
        <v>60</v>
      </c>
      <c r="B145" s="33" t="s">
        <v>20</v>
      </c>
      <c r="C145" s="33" t="s">
        <v>81</v>
      </c>
      <c r="D145" s="39" t="str">
        <f>D148</f>
        <v>БП00089050</v>
      </c>
      <c r="E145" s="33" t="s">
        <v>58</v>
      </c>
      <c r="F145" s="33"/>
      <c r="G145" s="138">
        <f>'Приложение № 9'!H164</f>
        <v>0.4</v>
      </c>
      <c r="H145" s="141">
        <f t="shared" si="13"/>
        <v>0</v>
      </c>
      <c r="I145" s="141">
        <f t="shared" si="13"/>
        <v>0</v>
      </c>
    </row>
    <row r="146" spans="1:9" s="59" customFormat="1" ht="33.75" customHeight="1">
      <c r="A146" s="35" t="s">
        <v>61</v>
      </c>
      <c r="B146" s="33" t="s">
        <v>20</v>
      </c>
      <c r="C146" s="33" t="s">
        <v>81</v>
      </c>
      <c r="D146" s="39" t="str">
        <f>D148</f>
        <v>БП00089050</v>
      </c>
      <c r="E146" s="33" t="s">
        <v>59</v>
      </c>
      <c r="F146" s="33"/>
      <c r="G146" s="138">
        <f>'Приложение № 9'!H165</f>
        <v>0.4</v>
      </c>
      <c r="H146" s="141">
        <f t="shared" si="13"/>
        <v>0</v>
      </c>
      <c r="I146" s="141">
        <f t="shared" si="13"/>
        <v>0</v>
      </c>
    </row>
    <row r="147" spans="1:9" s="59" customFormat="1" ht="16.5" customHeight="1">
      <c r="A147" s="14" t="s">
        <v>51</v>
      </c>
      <c r="B147" s="33" t="s">
        <v>20</v>
      </c>
      <c r="C147" s="33" t="s">
        <v>81</v>
      </c>
      <c r="D147" s="39" t="str">
        <f>D148</f>
        <v>БП00089050</v>
      </c>
      <c r="E147" s="33" t="s">
        <v>52</v>
      </c>
      <c r="F147" s="33"/>
      <c r="G147" s="138">
        <f>'Приложение № 9'!H166</f>
        <v>0.4</v>
      </c>
      <c r="H147" s="141">
        <f t="shared" si="13"/>
        <v>0</v>
      </c>
      <c r="I147" s="141">
        <f t="shared" si="13"/>
        <v>0</v>
      </c>
    </row>
    <row r="148" spans="1:9" s="59" customFormat="1" ht="16.5" customHeight="1">
      <c r="A148" s="36" t="s">
        <v>152</v>
      </c>
      <c r="B148" s="33" t="s">
        <v>20</v>
      </c>
      <c r="C148" s="33" t="s">
        <v>81</v>
      </c>
      <c r="D148" s="39" t="str">
        <f>ЦСТ!C30</f>
        <v>БП00089050</v>
      </c>
      <c r="E148" s="33" t="s">
        <v>52</v>
      </c>
      <c r="F148" s="33" t="s">
        <v>153</v>
      </c>
      <c r="G148" s="138">
        <f>'Приложение № 9'!H167</f>
        <v>0.4</v>
      </c>
      <c r="H148" s="141">
        <f>'Приложение № 9'!I167</f>
        <v>0</v>
      </c>
      <c r="I148" s="141">
        <f>'Приложение № 9'!J167</f>
        <v>0</v>
      </c>
    </row>
    <row r="149" spans="1:9" s="59" customFormat="1" ht="16.5" customHeight="1">
      <c r="A149" s="36" t="s">
        <v>122</v>
      </c>
      <c r="B149" s="33" t="s">
        <v>20</v>
      </c>
      <c r="C149" s="33" t="s">
        <v>81</v>
      </c>
      <c r="D149" s="39" t="str">
        <f>D152</f>
        <v>БП00080160</v>
      </c>
      <c r="E149" s="33"/>
      <c r="F149" s="33"/>
      <c r="G149" s="138">
        <f>'Приложение № 9'!H168</f>
        <v>0</v>
      </c>
      <c r="H149" s="141">
        <f aca="true" t="shared" si="14" ref="H149:I151">H150</f>
        <v>0</v>
      </c>
      <c r="I149" s="141">
        <f t="shared" si="14"/>
        <v>0</v>
      </c>
    </row>
    <row r="150" spans="1:9" s="59" customFormat="1" ht="33" customHeight="1">
      <c r="A150" s="36" t="s">
        <v>60</v>
      </c>
      <c r="B150" s="33" t="s">
        <v>20</v>
      </c>
      <c r="C150" s="33" t="s">
        <v>81</v>
      </c>
      <c r="D150" s="39" t="str">
        <f>D152</f>
        <v>БП00080160</v>
      </c>
      <c r="E150" s="33" t="s">
        <v>58</v>
      </c>
      <c r="F150" s="33"/>
      <c r="G150" s="138">
        <f>'Приложение № 9'!H169</f>
        <v>0</v>
      </c>
      <c r="H150" s="141">
        <f t="shared" si="14"/>
        <v>0</v>
      </c>
      <c r="I150" s="141">
        <f t="shared" si="14"/>
        <v>0</v>
      </c>
    </row>
    <row r="151" spans="1:9" s="59" customFormat="1" ht="30" customHeight="1">
      <c r="A151" s="36" t="s">
        <v>51</v>
      </c>
      <c r="B151" s="33" t="s">
        <v>20</v>
      </c>
      <c r="C151" s="33" t="s">
        <v>81</v>
      </c>
      <c r="D151" s="39" t="str">
        <f>D152</f>
        <v>БП00080160</v>
      </c>
      <c r="E151" s="33" t="s">
        <v>59</v>
      </c>
      <c r="F151" s="33"/>
      <c r="G151" s="138">
        <f>'Приложение № 9'!H170</f>
        <v>0</v>
      </c>
      <c r="H151" s="141">
        <f t="shared" si="14"/>
        <v>0</v>
      </c>
      <c r="I151" s="141">
        <f t="shared" si="14"/>
        <v>0</v>
      </c>
    </row>
    <row r="152" spans="1:9" s="59" customFormat="1" ht="16.5" customHeight="1">
      <c r="A152" s="36" t="s">
        <v>75</v>
      </c>
      <c r="B152" s="33" t="s">
        <v>20</v>
      </c>
      <c r="C152" s="33" t="s">
        <v>81</v>
      </c>
      <c r="D152" s="39" t="str">
        <f>ЦСТ!C15</f>
        <v>БП00080160</v>
      </c>
      <c r="E152" s="33" t="s">
        <v>52</v>
      </c>
      <c r="F152" s="33" t="s">
        <v>57</v>
      </c>
      <c r="G152" s="138">
        <f>'Приложение № 9'!H171</f>
        <v>0</v>
      </c>
      <c r="H152" s="141">
        <f>'Приложение № 9'!I171</f>
        <v>0</v>
      </c>
      <c r="I152" s="141">
        <f>'Приложение № 9'!J171</f>
        <v>0</v>
      </c>
    </row>
    <row r="153" spans="1:9" s="59" customFormat="1" ht="16.5" customHeight="1">
      <c r="A153" s="36" t="s">
        <v>123</v>
      </c>
      <c r="B153" s="33" t="s">
        <v>20</v>
      </c>
      <c r="C153" s="33" t="s">
        <v>81</v>
      </c>
      <c r="D153" s="39" t="str">
        <f>D156</f>
        <v>БП00081893</v>
      </c>
      <c r="E153" s="33"/>
      <c r="F153" s="33"/>
      <c r="G153" s="138">
        <f>'Приложение № 9'!H172</f>
        <v>14.4</v>
      </c>
      <c r="H153" s="141">
        <f aca="true" t="shared" si="15" ref="H153:I155">H154</f>
        <v>13.9</v>
      </c>
      <c r="I153" s="141">
        <f t="shared" si="15"/>
        <v>97</v>
      </c>
    </row>
    <row r="154" spans="1:9" s="59" customFormat="1" ht="33.75" customHeight="1">
      <c r="A154" s="36" t="s">
        <v>60</v>
      </c>
      <c r="B154" s="33" t="s">
        <v>20</v>
      </c>
      <c r="C154" s="33" t="s">
        <v>81</v>
      </c>
      <c r="D154" s="39" t="str">
        <f>D156</f>
        <v>БП00081893</v>
      </c>
      <c r="E154" s="33" t="s">
        <v>58</v>
      </c>
      <c r="F154" s="33"/>
      <c r="G154" s="138">
        <f>'Приложение № 9'!H173</f>
        <v>14.4</v>
      </c>
      <c r="H154" s="141">
        <f t="shared" si="15"/>
        <v>13.9</v>
      </c>
      <c r="I154" s="141">
        <f t="shared" si="15"/>
        <v>97</v>
      </c>
    </row>
    <row r="155" spans="1:9" s="59" customFormat="1" ht="33" customHeight="1">
      <c r="A155" s="36" t="s">
        <v>51</v>
      </c>
      <c r="B155" s="33" t="s">
        <v>20</v>
      </c>
      <c r="C155" s="33" t="s">
        <v>81</v>
      </c>
      <c r="D155" s="39" t="str">
        <f>D156</f>
        <v>БП00081893</v>
      </c>
      <c r="E155" s="33" t="s">
        <v>59</v>
      </c>
      <c r="F155" s="33"/>
      <c r="G155" s="138">
        <f>'Приложение № 9'!H174</f>
        <v>14.4</v>
      </c>
      <c r="H155" s="141">
        <f t="shared" si="15"/>
        <v>13.9</v>
      </c>
      <c r="I155" s="141">
        <f t="shared" si="15"/>
        <v>97</v>
      </c>
    </row>
    <row r="156" spans="1:9" s="59" customFormat="1" ht="16.5" customHeight="1">
      <c r="A156" s="36" t="s">
        <v>75</v>
      </c>
      <c r="B156" s="33" t="s">
        <v>20</v>
      </c>
      <c r="C156" s="33" t="s">
        <v>81</v>
      </c>
      <c r="D156" s="39" t="str">
        <f>ЦСТ!C14</f>
        <v>БП00081893</v>
      </c>
      <c r="E156" s="33" t="s">
        <v>52</v>
      </c>
      <c r="F156" s="33" t="s">
        <v>57</v>
      </c>
      <c r="G156" s="138">
        <f>'Приложение № 9'!H174</f>
        <v>14.4</v>
      </c>
      <c r="H156" s="141">
        <f>'Приложение № 9'!I175</f>
        <v>13.9</v>
      </c>
      <c r="I156" s="141">
        <f>'Приложение № 9'!J175</f>
        <v>97</v>
      </c>
    </row>
    <row r="157" spans="1:9" ht="16.5" customHeight="1">
      <c r="A157" s="27" t="s">
        <v>35</v>
      </c>
      <c r="B157" s="28" t="s">
        <v>21</v>
      </c>
      <c r="C157" s="28"/>
      <c r="D157" s="38"/>
      <c r="E157" s="28"/>
      <c r="F157" s="28"/>
      <c r="G157" s="137">
        <f>'Приложение № 9'!H176</f>
        <v>166.2</v>
      </c>
      <c r="H157" s="141">
        <f>'Приложение № 9'!I176</f>
        <v>94.6</v>
      </c>
      <c r="I157" s="141">
        <f>'Приложение № 9'!J176</f>
        <v>57</v>
      </c>
    </row>
    <row r="158" spans="1:9" ht="26.25">
      <c r="A158" s="27" t="s">
        <v>9</v>
      </c>
      <c r="B158" s="28" t="s">
        <v>21</v>
      </c>
      <c r="C158" s="28" t="s">
        <v>26</v>
      </c>
      <c r="D158" s="38" t="str">
        <f>D163</f>
        <v>БП00084010</v>
      </c>
      <c r="E158" s="28"/>
      <c r="F158" s="28"/>
      <c r="G158" s="137">
        <f>'Приложение № 9'!H177</f>
        <v>156.2</v>
      </c>
      <c r="H158" s="141">
        <f>H159</f>
        <v>84.6</v>
      </c>
      <c r="I158" s="141">
        <f>I159</f>
        <v>54</v>
      </c>
    </row>
    <row r="159" spans="1:9" s="63" customFormat="1" ht="35.25" customHeight="1">
      <c r="A159" s="70" t="s">
        <v>156</v>
      </c>
      <c r="B159" s="61" t="s">
        <v>21</v>
      </c>
      <c r="C159" s="61" t="s">
        <v>26</v>
      </c>
      <c r="D159" s="62" t="str">
        <f>D163</f>
        <v>БП00084010</v>
      </c>
      <c r="E159" s="71"/>
      <c r="F159" s="61"/>
      <c r="G159" s="138">
        <f>'Приложение № 9'!H178</f>
        <v>156.2</v>
      </c>
      <c r="H159" s="143">
        <f>'Приложение № 9'!I177</f>
        <v>84.6</v>
      </c>
      <c r="I159" s="143">
        <f>'Приложение № 9'!J177</f>
        <v>54</v>
      </c>
    </row>
    <row r="160" spans="1:9" s="59" customFormat="1" ht="57" customHeight="1">
      <c r="A160" s="35" t="s">
        <v>54</v>
      </c>
      <c r="B160" s="50" t="s">
        <v>21</v>
      </c>
      <c r="C160" s="33" t="s">
        <v>26</v>
      </c>
      <c r="D160" s="39" t="str">
        <f>D163</f>
        <v>БП00084010</v>
      </c>
      <c r="E160" s="33" t="s">
        <v>36</v>
      </c>
      <c r="F160" s="33"/>
      <c r="G160" s="138">
        <f>'Приложение № 9'!H179</f>
        <v>112</v>
      </c>
      <c r="H160" s="141">
        <f>H161</f>
        <v>66.2</v>
      </c>
      <c r="I160" s="141">
        <f>I161</f>
        <v>59</v>
      </c>
    </row>
    <row r="161" spans="1:9" s="59" customFormat="1" ht="20.25" customHeight="1">
      <c r="A161" s="35" t="s">
        <v>76</v>
      </c>
      <c r="B161" s="50" t="s">
        <v>21</v>
      </c>
      <c r="C161" s="33" t="s">
        <v>26</v>
      </c>
      <c r="D161" s="39" t="str">
        <f>D163</f>
        <v>БП00084010</v>
      </c>
      <c r="E161" s="33" t="s">
        <v>77</v>
      </c>
      <c r="F161" s="33"/>
      <c r="G161" s="138">
        <f>'Приложение № 9'!H180</f>
        <v>112</v>
      </c>
      <c r="H161" s="141">
        <f>'Приложение № 9'!I180</f>
        <v>66.2</v>
      </c>
      <c r="I161" s="141">
        <f>'Приложение № 9'!J180</f>
        <v>59</v>
      </c>
    </row>
    <row r="162" spans="1:9" s="59" customFormat="1" ht="18" customHeight="1">
      <c r="A162" s="35" t="s">
        <v>44</v>
      </c>
      <c r="B162" s="50" t="s">
        <v>21</v>
      </c>
      <c r="C162" s="33" t="s">
        <v>26</v>
      </c>
      <c r="D162" s="39" t="str">
        <f>D163</f>
        <v>БП00084010</v>
      </c>
      <c r="E162" s="33" t="s">
        <v>78</v>
      </c>
      <c r="F162" s="33"/>
      <c r="G162" s="138">
        <f>'Приложение № 9'!H181</f>
        <v>91.2</v>
      </c>
      <c r="H162" s="141">
        <f>H163</f>
        <v>52.1</v>
      </c>
      <c r="I162" s="141">
        <f>I163</f>
        <v>57</v>
      </c>
    </row>
    <row r="163" spans="1:9" s="59" customFormat="1" ht="21" customHeight="1">
      <c r="A163" s="36" t="s">
        <v>75</v>
      </c>
      <c r="B163" s="50" t="s">
        <v>21</v>
      </c>
      <c r="C163" s="33" t="s">
        <v>26</v>
      </c>
      <c r="D163" s="39" t="str">
        <f>ЦСТ!C17</f>
        <v>БП00084010</v>
      </c>
      <c r="E163" s="33" t="s">
        <v>78</v>
      </c>
      <c r="F163" s="33" t="s">
        <v>57</v>
      </c>
      <c r="G163" s="138">
        <f>'Приложение № 9'!H182</f>
        <v>91.2</v>
      </c>
      <c r="H163" s="141">
        <f>'Приложение № 9'!I182</f>
        <v>52.1</v>
      </c>
      <c r="I163" s="141">
        <f>'Приложение № 9'!J182</f>
        <v>57</v>
      </c>
    </row>
    <row r="164" spans="1:9" s="59" customFormat="1" ht="27" customHeight="1">
      <c r="A164" s="77" t="s">
        <v>157</v>
      </c>
      <c r="B164" s="33" t="s">
        <v>21</v>
      </c>
      <c r="C164" s="33" t="s">
        <v>26</v>
      </c>
      <c r="D164" s="39" t="str">
        <f>D165</f>
        <v>БП00084010</v>
      </c>
      <c r="E164" s="33" t="s">
        <v>79</v>
      </c>
      <c r="F164" s="33"/>
      <c r="G164" s="138">
        <f>G167</f>
        <v>20.8</v>
      </c>
      <c r="H164" s="141">
        <f>H167</f>
        <v>14.1</v>
      </c>
      <c r="I164" s="141">
        <f>I167</f>
        <v>68</v>
      </c>
    </row>
    <row r="165" spans="1:9" s="59" customFormat="1" ht="20.25" customHeight="1" hidden="1">
      <c r="A165" s="36" t="s">
        <v>75</v>
      </c>
      <c r="B165" s="33" t="s">
        <v>21</v>
      </c>
      <c r="C165" s="33" t="s">
        <v>26</v>
      </c>
      <c r="D165" s="39" t="str">
        <f>ЦСТ!C17</f>
        <v>БП00084010</v>
      </c>
      <c r="E165" s="33" t="s">
        <v>79</v>
      </c>
      <c r="F165" s="33" t="s">
        <v>57</v>
      </c>
      <c r="G165" s="138">
        <f>'Приложение № 9'!H184</f>
        <v>0</v>
      </c>
      <c r="H165" s="141"/>
      <c r="I165" s="141"/>
    </row>
    <row r="166" spans="1:9" s="59" customFormat="1" ht="39.75" customHeight="1" hidden="1">
      <c r="A166" s="78" t="s">
        <v>158</v>
      </c>
      <c r="B166" s="33" t="s">
        <v>21</v>
      </c>
      <c r="C166" s="33" t="s">
        <v>26</v>
      </c>
      <c r="D166" s="39" t="str">
        <f>D165</f>
        <v>БП00084010</v>
      </c>
      <c r="E166" s="33" t="s">
        <v>146</v>
      </c>
      <c r="F166" s="33"/>
      <c r="G166" s="138">
        <f>'Приложение № 9'!H185</f>
        <v>20.8</v>
      </c>
      <c r="H166" s="141"/>
      <c r="I166" s="141"/>
    </row>
    <row r="167" spans="1:9" s="59" customFormat="1" ht="20.25" customHeight="1">
      <c r="A167" s="36" t="s">
        <v>75</v>
      </c>
      <c r="B167" s="33" t="s">
        <v>21</v>
      </c>
      <c r="C167" s="33" t="s">
        <v>26</v>
      </c>
      <c r="D167" s="39" t="str">
        <f>D165</f>
        <v>БП00084010</v>
      </c>
      <c r="E167" s="33" t="s">
        <v>146</v>
      </c>
      <c r="F167" s="33" t="s">
        <v>57</v>
      </c>
      <c r="G167" s="138">
        <f>'Приложение № 9'!H186</f>
        <v>20.8</v>
      </c>
      <c r="H167" s="141">
        <f>'Приложение № 9'!I186</f>
        <v>14.1</v>
      </c>
      <c r="I167" s="141">
        <f>'Приложение № 9'!J186</f>
        <v>68</v>
      </c>
    </row>
    <row r="168" spans="1:9" s="59" customFormat="1" ht="27">
      <c r="A168" s="35" t="s">
        <v>159</v>
      </c>
      <c r="B168" s="33" t="s">
        <v>21</v>
      </c>
      <c r="C168" s="33" t="s">
        <v>26</v>
      </c>
      <c r="D168" s="39" t="str">
        <f>D171</f>
        <v>БП00084010</v>
      </c>
      <c r="E168" s="33" t="s">
        <v>58</v>
      </c>
      <c r="F168" s="33"/>
      <c r="G168" s="138">
        <f>'Приложение № 9'!H187</f>
        <v>43.2</v>
      </c>
      <c r="H168" s="141">
        <f aca="true" t="shared" si="16" ref="H168:I170">H169</f>
        <v>18.4</v>
      </c>
      <c r="I168" s="141">
        <f t="shared" si="16"/>
        <v>43</v>
      </c>
    </row>
    <row r="169" spans="1:9" s="59" customFormat="1" ht="33" customHeight="1">
      <c r="A169" s="35" t="s">
        <v>61</v>
      </c>
      <c r="B169" s="33" t="s">
        <v>21</v>
      </c>
      <c r="C169" s="33" t="s">
        <v>26</v>
      </c>
      <c r="D169" s="39" t="str">
        <f>D171</f>
        <v>БП00084010</v>
      </c>
      <c r="E169" s="33" t="s">
        <v>59</v>
      </c>
      <c r="F169" s="33"/>
      <c r="G169" s="138">
        <f>'Приложение № 9'!H188</f>
        <v>43.2</v>
      </c>
      <c r="H169" s="141">
        <f t="shared" si="16"/>
        <v>18.4</v>
      </c>
      <c r="I169" s="141">
        <f t="shared" si="16"/>
        <v>43</v>
      </c>
    </row>
    <row r="170" spans="1:9" s="59" customFormat="1" ht="28.5" customHeight="1">
      <c r="A170" s="35" t="s">
        <v>62</v>
      </c>
      <c r="B170" s="33" t="s">
        <v>21</v>
      </c>
      <c r="C170" s="33" t="s">
        <v>26</v>
      </c>
      <c r="D170" s="39" t="str">
        <f>D171</f>
        <v>БП00084010</v>
      </c>
      <c r="E170" s="33" t="s">
        <v>52</v>
      </c>
      <c r="F170" s="33"/>
      <c r="G170" s="138">
        <f>'Приложение № 9'!H189</f>
        <v>43.2</v>
      </c>
      <c r="H170" s="141">
        <f t="shared" si="16"/>
        <v>18.4</v>
      </c>
      <c r="I170" s="141">
        <f t="shared" si="16"/>
        <v>43</v>
      </c>
    </row>
    <row r="171" spans="1:9" s="59" customFormat="1" ht="19.5" customHeight="1">
      <c r="A171" s="36" t="s">
        <v>75</v>
      </c>
      <c r="B171" s="33" t="s">
        <v>21</v>
      </c>
      <c r="C171" s="33" t="s">
        <v>26</v>
      </c>
      <c r="D171" s="39" t="str">
        <f>ЦСТ!C17</f>
        <v>БП00084010</v>
      </c>
      <c r="E171" s="33" t="s">
        <v>52</v>
      </c>
      <c r="F171" s="33" t="s">
        <v>57</v>
      </c>
      <c r="G171" s="138">
        <f>'Приложение № 9'!H190</f>
        <v>43.2</v>
      </c>
      <c r="H171" s="141">
        <f>'Приложение № 9'!I190</f>
        <v>18.4</v>
      </c>
      <c r="I171" s="141">
        <f>'Приложение № 9'!J190</f>
        <v>43</v>
      </c>
    </row>
    <row r="172" spans="1:9" s="59" customFormat="1" ht="15.75" customHeight="1">
      <c r="A172" s="35" t="s">
        <v>63</v>
      </c>
      <c r="B172" s="33" t="s">
        <v>21</v>
      </c>
      <c r="C172" s="33" t="s">
        <v>26</v>
      </c>
      <c r="D172" s="39" t="str">
        <f>D175</f>
        <v>БП00084010</v>
      </c>
      <c r="E172" s="33" t="s">
        <v>64</v>
      </c>
      <c r="F172" s="33"/>
      <c r="G172" s="138">
        <f>'Приложение № 9'!H191</f>
        <v>1</v>
      </c>
      <c r="H172" s="141">
        <f>H173</f>
        <v>0.04</v>
      </c>
      <c r="I172" s="141">
        <f>I173</f>
        <v>0.04</v>
      </c>
    </row>
    <row r="173" spans="1:9" s="59" customFormat="1" ht="32.25" customHeight="1">
      <c r="A173" s="35" t="s">
        <v>74</v>
      </c>
      <c r="B173" s="33" t="s">
        <v>21</v>
      </c>
      <c r="C173" s="33" t="s">
        <v>26</v>
      </c>
      <c r="D173" s="39" t="str">
        <f>D175</f>
        <v>БП00084010</v>
      </c>
      <c r="E173" s="33" t="s">
        <v>65</v>
      </c>
      <c r="F173" s="33"/>
      <c r="G173" s="138">
        <f>'Приложение № 9'!H192</f>
        <v>1</v>
      </c>
      <c r="H173" s="141">
        <f>'Приложение № 9'!I192</f>
        <v>0.04</v>
      </c>
      <c r="I173" s="141">
        <f>'Приложение № 9'!J192</f>
        <v>0.04</v>
      </c>
    </row>
    <row r="174" spans="1:9" s="59" customFormat="1" ht="20.25" customHeight="1">
      <c r="A174" s="14" t="s">
        <v>46</v>
      </c>
      <c r="B174" s="33" t="s">
        <v>21</v>
      </c>
      <c r="C174" s="33" t="s">
        <v>26</v>
      </c>
      <c r="D174" s="39" t="str">
        <f>D175</f>
        <v>БП00084010</v>
      </c>
      <c r="E174" s="33" t="s">
        <v>47</v>
      </c>
      <c r="F174" s="33"/>
      <c r="G174" s="138">
        <f>'Приложение № 9'!H193</f>
        <v>0</v>
      </c>
      <c r="H174" s="141">
        <f>H175</f>
        <v>0</v>
      </c>
      <c r="I174" s="141">
        <f>I175</f>
        <v>0</v>
      </c>
    </row>
    <row r="175" spans="1:9" s="59" customFormat="1" ht="18.75" customHeight="1">
      <c r="A175" s="36" t="s">
        <v>75</v>
      </c>
      <c r="B175" s="33" t="s">
        <v>21</v>
      </c>
      <c r="C175" s="33" t="s">
        <v>26</v>
      </c>
      <c r="D175" s="39" t="str">
        <f>ЦСТ!C17</f>
        <v>БП00084010</v>
      </c>
      <c r="E175" s="33" t="s">
        <v>47</v>
      </c>
      <c r="F175" s="33" t="s">
        <v>57</v>
      </c>
      <c r="G175" s="138">
        <f>'Приложение № 9'!H194</f>
        <v>0</v>
      </c>
      <c r="H175" s="141">
        <f>'Приложение № 9'!I194</f>
        <v>0</v>
      </c>
      <c r="I175" s="141">
        <f>'Приложение № 9'!J194</f>
        <v>0</v>
      </c>
    </row>
    <row r="176" spans="1:9" s="59" customFormat="1" ht="18" customHeight="1">
      <c r="A176" s="14" t="s">
        <v>161</v>
      </c>
      <c r="B176" s="33" t="s">
        <v>21</v>
      </c>
      <c r="C176" s="33" t="s">
        <v>26</v>
      </c>
      <c r="D176" s="39" t="str">
        <f>D177</f>
        <v>БП00084010</v>
      </c>
      <c r="E176" s="33" t="s">
        <v>126</v>
      </c>
      <c r="F176" s="33"/>
      <c r="G176" s="138">
        <f>'Приложение № 9'!H195</f>
        <v>1</v>
      </c>
      <c r="H176" s="141">
        <f>H177</f>
        <v>0.04</v>
      </c>
      <c r="I176" s="141">
        <f>I177</f>
        <v>0.04</v>
      </c>
    </row>
    <row r="177" spans="1:9" s="59" customFormat="1" ht="15.75" customHeight="1">
      <c r="A177" s="36" t="s">
        <v>75</v>
      </c>
      <c r="B177" s="33" t="s">
        <v>21</v>
      </c>
      <c r="C177" s="33" t="s">
        <v>26</v>
      </c>
      <c r="D177" s="39" t="str">
        <f>ЦСТ!C17</f>
        <v>БП00084010</v>
      </c>
      <c r="E177" s="33" t="s">
        <v>126</v>
      </c>
      <c r="F177" s="33" t="s">
        <v>57</v>
      </c>
      <c r="G177" s="138">
        <f>'Приложение № 9'!H196</f>
        <v>1</v>
      </c>
      <c r="H177" s="141">
        <f>'Приложение № 9'!I196</f>
        <v>0.04</v>
      </c>
      <c r="I177" s="141">
        <f>'Приложение № 9'!J196</f>
        <v>0.04</v>
      </c>
    </row>
    <row r="178" spans="1:9" s="63" customFormat="1" ht="30" customHeight="1">
      <c r="A178" s="60" t="s">
        <v>120</v>
      </c>
      <c r="B178" s="61" t="s">
        <v>21</v>
      </c>
      <c r="C178" s="61" t="s">
        <v>26</v>
      </c>
      <c r="D178" s="62" t="str">
        <f>D182</f>
        <v>БП00089080</v>
      </c>
      <c r="E178" s="61"/>
      <c r="F178" s="61"/>
      <c r="G178" s="138">
        <f>'Приложение № 9'!H197</f>
        <v>10</v>
      </c>
      <c r="H178" s="143" t="str">
        <f aca="true" t="shared" si="17" ref="H178:I183">H179</f>
        <v>10</v>
      </c>
      <c r="I178" s="143" t="str">
        <f t="shared" si="17"/>
        <v>100</v>
      </c>
    </row>
    <row r="179" spans="1:9" s="59" customFormat="1" ht="27">
      <c r="A179" s="35" t="s">
        <v>60</v>
      </c>
      <c r="B179" s="33" t="s">
        <v>21</v>
      </c>
      <c r="C179" s="33" t="s">
        <v>26</v>
      </c>
      <c r="D179" s="39" t="str">
        <f>D182</f>
        <v>БП00089080</v>
      </c>
      <c r="E179" s="33" t="s">
        <v>58</v>
      </c>
      <c r="F179" s="33"/>
      <c r="G179" s="138">
        <f>'Приложение № 9'!H198</f>
        <v>10</v>
      </c>
      <c r="H179" s="141" t="str">
        <f t="shared" si="17"/>
        <v>10</v>
      </c>
      <c r="I179" s="141" t="str">
        <f t="shared" si="17"/>
        <v>100</v>
      </c>
    </row>
    <row r="180" spans="1:9" s="59" customFormat="1" ht="33" customHeight="1">
      <c r="A180" s="35" t="s">
        <v>61</v>
      </c>
      <c r="B180" s="33" t="s">
        <v>21</v>
      </c>
      <c r="C180" s="33" t="s">
        <v>26</v>
      </c>
      <c r="D180" s="39" t="str">
        <f>D182</f>
        <v>БП00089080</v>
      </c>
      <c r="E180" s="33" t="s">
        <v>59</v>
      </c>
      <c r="F180" s="33"/>
      <c r="G180" s="138">
        <f>'Приложение № 9'!H199</f>
        <v>10</v>
      </c>
      <c r="H180" s="141" t="s">
        <v>225</v>
      </c>
      <c r="I180" s="141" t="str">
        <f t="shared" si="17"/>
        <v>100</v>
      </c>
    </row>
    <row r="181" spans="1:9" s="59" customFormat="1" ht="28.5" customHeight="1">
      <c r="A181" s="35" t="s">
        <v>62</v>
      </c>
      <c r="B181" s="33" t="s">
        <v>21</v>
      </c>
      <c r="C181" s="33" t="s">
        <v>26</v>
      </c>
      <c r="D181" s="39" t="str">
        <f>D182</f>
        <v>БП00089080</v>
      </c>
      <c r="E181" s="33" t="s">
        <v>52</v>
      </c>
      <c r="F181" s="33"/>
      <c r="G181" s="138">
        <f>'Приложение № 9'!H200</f>
        <v>4</v>
      </c>
      <c r="H181" s="141">
        <f t="shared" si="17"/>
        <v>4</v>
      </c>
      <c r="I181" s="141" t="str">
        <f t="shared" si="17"/>
        <v>100</v>
      </c>
    </row>
    <row r="182" spans="1:9" s="59" customFormat="1" ht="19.5" customHeight="1">
      <c r="A182" s="36" t="s">
        <v>152</v>
      </c>
      <c r="B182" s="33" t="s">
        <v>21</v>
      </c>
      <c r="C182" s="33" t="s">
        <v>26</v>
      </c>
      <c r="D182" s="39" t="str">
        <f>ЦСТ!C31</f>
        <v>БП00089080</v>
      </c>
      <c r="E182" s="33" t="s">
        <v>52</v>
      </c>
      <c r="F182" s="33" t="s">
        <v>153</v>
      </c>
      <c r="G182" s="138">
        <f>'Приложение № 9'!H201</f>
        <v>4</v>
      </c>
      <c r="H182" s="141">
        <f>'Приложение № 9'!I201</f>
        <v>4</v>
      </c>
      <c r="I182" s="141" t="s">
        <v>36</v>
      </c>
    </row>
    <row r="183" spans="1:9" s="59" customFormat="1" ht="29.25" customHeight="1">
      <c r="A183" s="35" t="s">
        <v>62</v>
      </c>
      <c r="B183" s="33" t="s">
        <v>21</v>
      </c>
      <c r="C183" s="33" t="s">
        <v>26</v>
      </c>
      <c r="D183" s="39" t="s">
        <v>191</v>
      </c>
      <c r="E183" s="33" t="s">
        <v>210</v>
      </c>
      <c r="F183" s="33"/>
      <c r="G183" s="138">
        <f>'Приложение № 9'!H202</f>
        <v>6</v>
      </c>
      <c r="H183" s="141">
        <f t="shared" si="17"/>
        <v>6</v>
      </c>
      <c r="I183" s="141" t="str">
        <f t="shared" si="17"/>
        <v>100</v>
      </c>
    </row>
    <row r="184" spans="1:9" s="59" customFormat="1" ht="19.5" customHeight="1">
      <c r="A184" s="36" t="s">
        <v>152</v>
      </c>
      <c r="B184" s="33" t="s">
        <v>21</v>
      </c>
      <c r="C184" s="33" t="s">
        <v>26</v>
      </c>
      <c r="D184" s="39" t="s">
        <v>191</v>
      </c>
      <c r="E184" s="33" t="s">
        <v>210</v>
      </c>
      <c r="F184" s="33" t="s">
        <v>153</v>
      </c>
      <c r="G184" s="138">
        <f>'Приложение № 9'!H203</f>
        <v>6</v>
      </c>
      <c r="H184" s="141">
        <f>'Приложение № 9'!I203</f>
        <v>6</v>
      </c>
      <c r="I184" s="141" t="s">
        <v>36</v>
      </c>
    </row>
    <row r="185" spans="1:9" s="59" customFormat="1" ht="33.75" customHeight="1">
      <c r="A185" s="36" t="s">
        <v>172</v>
      </c>
      <c r="B185" s="33" t="s">
        <v>21</v>
      </c>
      <c r="C185" s="33" t="s">
        <v>26</v>
      </c>
      <c r="D185" s="39" t="s">
        <v>174</v>
      </c>
      <c r="E185" s="33"/>
      <c r="F185" s="33"/>
      <c r="G185" s="138" t="s">
        <v>167</v>
      </c>
      <c r="H185" s="141">
        <v>0</v>
      </c>
      <c r="I185" s="141">
        <v>0</v>
      </c>
    </row>
    <row r="186" spans="1:9" s="59" customFormat="1" ht="33.75" customHeight="1">
      <c r="A186" s="36" t="s">
        <v>60</v>
      </c>
      <c r="B186" s="33" t="s">
        <v>21</v>
      </c>
      <c r="C186" s="33" t="s">
        <v>26</v>
      </c>
      <c r="D186" s="39" t="s">
        <v>174</v>
      </c>
      <c r="E186" s="33" t="s">
        <v>58</v>
      </c>
      <c r="F186" s="33"/>
      <c r="G186" s="138" t="s">
        <v>167</v>
      </c>
      <c r="H186" s="141">
        <v>0</v>
      </c>
      <c r="I186" s="141">
        <v>0</v>
      </c>
    </row>
    <row r="187" spans="1:9" s="59" customFormat="1" ht="19.5" customHeight="1">
      <c r="A187" s="36" t="s">
        <v>61</v>
      </c>
      <c r="B187" s="33" t="s">
        <v>21</v>
      </c>
      <c r="C187" s="33" t="s">
        <v>26</v>
      </c>
      <c r="D187" s="39" t="s">
        <v>174</v>
      </c>
      <c r="E187" s="33" t="s">
        <v>59</v>
      </c>
      <c r="F187" s="33"/>
      <c r="G187" s="138" t="s">
        <v>167</v>
      </c>
      <c r="H187" s="141">
        <v>0</v>
      </c>
      <c r="I187" s="141">
        <v>0</v>
      </c>
    </row>
    <row r="188" spans="1:9" s="59" customFormat="1" ht="29.25" customHeight="1">
      <c r="A188" s="36" t="s">
        <v>62</v>
      </c>
      <c r="B188" s="33" t="s">
        <v>21</v>
      </c>
      <c r="C188" s="33" t="s">
        <v>26</v>
      </c>
      <c r="D188" s="39" t="s">
        <v>174</v>
      </c>
      <c r="E188" s="33" t="s">
        <v>52</v>
      </c>
      <c r="F188" s="33"/>
      <c r="G188" s="138" t="s">
        <v>167</v>
      </c>
      <c r="H188" s="141">
        <v>0</v>
      </c>
      <c r="I188" s="141">
        <v>0</v>
      </c>
    </row>
    <row r="189" spans="1:9" s="59" customFormat="1" ht="20.25" customHeight="1">
      <c r="A189" s="36" t="s">
        <v>152</v>
      </c>
      <c r="B189" s="33" t="s">
        <v>21</v>
      </c>
      <c r="C189" s="33" t="s">
        <v>26</v>
      </c>
      <c r="D189" s="39" t="s">
        <v>174</v>
      </c>
      <c r="E189" s="33" t="s">
        <v>52</v>
      </c>
      <c r="F189" s="33" t="s">
        <v>153</v>
      </c>
      <c r="G189" s="138" t="s">
        <v>167</v>
      </c>
      <c r="H189" s="141">
        <v>0</v>
      </c>
      <c r="I189" s="141">
        <v>0</v>
      </c>
    </row>
    <row r="190" spans="1:9" s="59" customFormat="1" ht="29.25" customHeight="1">
      <c r="A190" s="36" t="s">
        <v>173</v>
      </c>
      <c r="B190" s="33" t="s">
        <v>21</v>
      </c>
      <c r="C190" s="33" t="s">
        <v>26</v>
      </c>
      <c r="D190" s="39" t="s">
        <v>174</v>
      </c>
      <c r="E190" s="33"/>
      <c r="F190" s="33"/>
      <c r="G190" s="138" t="s">
        <v>167</v>
      </c>
      <c r="H190" s="141">
        <v>0</v>
      </c>
      <c r="I190" s="141">
        <v>0</v>
      </c>
    </row>
    <row r="191" spans="1:9" s="59" customFormat="1" ht="32.25" customHeight="1">
      <c r="A191" s="36" t="s">
        <v>60</v>
      </c>
      <c r="B191" s="33" t="s">
        <v>21</v>
      </c>
      <c r="C191" s="33" t="s">
        <v>26</v>
      </c>
      <c r="D191" s="39" t="s">
        <v>174</v>
      </c>
      <c r="E191" s="33" t="s">
        <v>58</v>
      </c>
      <c r="F191" s="33"/>
      <c r="G191" s="138" t="s">
        <v>167</v>
      </c>
      <c r="H191" s="141">
        <v>0</v>
      </c>
      <c r="I191" s="141">
        <v>0</v>
      </c>
    </row>
    <row r="192" spans="1:9" s="59" customFormat="1" ht="30.75" customHeight="1">
      <c r="A192" s="36" t="s">
        <v>61</v>
      </c>
      <c r="B192" s="33" t="s">
        <v>21</v>
      </c>
      <c r="C192" s="33" t="s">
        <v>26</v>
      </c>
      <c r="D192" s="39" t="s">
        <v>174</v>
      </c>
      <c r="E192" s="33" t="s">
        <v>59</v>
      </c>
      <c r="F192" s="33"/>
      <c r="G192" s="138" t="s">
        <v>167</v>
      </c>
      <c r="H192" s="141">
        <v>0</v>
      </c>
      <c r="I192" s="141">
        <v>0</v>
      </c>
    </row>
    <row r="193" spans="1:9" s="59" customFormat="1" ht="27.75" customHeight="1">
      <c r="A193" s="36" t="s">
        <v>62</v>
      </c>
      <c r="B193" s="33" t="s">
        <v>21</v>
      </c>
      <c r="C193" s="33" t="s">
        <v>26</v>
      </c>
      <c r="D193" s="39" t="s">
        <v>174</v>
      </c>
      <c r="E193" s="33" t="s">
        <v>52</v>
      </c>
      <c r="F193" s="33"/>
      <c r="G193" s="138" t="s">
        <v>167</v>
      </c>
      <c r="H193" s="141">
        <v>0</v>
      </c>
      <c r="I193" s="141">
        <v>0</v>
      </c>
    </row>
    <row r="194" spans="1:9" s="59" customFormat="1" ht="19.5" customHeight="1">
      <c r="A194" s="36" t="s">
        <v>75</v>
      </c>
      <c r="B194" s="33" t="s">
        <v>21</v>
      </c>
      <c r="C194" s="33" t="s">
        <v>26</v>
      </c>
      <c r="D194" s="39" t="s">
        <v>174</v>
      </c>
      <c r="E194" s="33" t="s">
        <v>52</v>
      </c>
      <c r="F194" s="33" t="s">
        <v>57</v>
      </c>
      <c r="G194" s="138" t="s">
        <v>167</v>
      </c>
      <c r="H194" s="141"/>
      <c r="I194" s="141"/>
    </row>
    <row r="195" spans="1:9" ht="15">
      <c r="A195" s="27" t="s">
        <v>10</v>
      </c>
      <c r="B195" s="28" t="s">
        <v>22</v>
      </c>
      <c r="C195" s="28"/>
      <c r="D195" s="38"/>
      <c r="E195" s="28"/>
      <c r="F195" s="28"/>
      <c r="G195" s="137">
        <f>'Приложение № 9'!H214</f>
        <v>0</v>
      </c>
      <c r="H195" s="141">
        <f aca="true" t="shared" si="18" ref="H195:H201">H196</f>
        <v>0</v>
      </c>
      <c r="I195" s="141">
        <f aca="true" t="shared" si="19" ref="I195:I201">I196</f>
        <v>0</v>
      </c>
    </row>
    <row r="196" spans="1:9" ht="15">
      <c r="A196" s="27" t="s">
        <v>11</v>
      </c>
      <c r="B196" s="28" t="s">
        <v>22</v>
      </c>
      <c r="C196" s="28" t="s">
        <v>27</v>
      </c>
      <c r="D196" s="38"/>
      <c r="E196" s="28"/>
      <c r="F196" s="28"/>
      <c r="G196" s="137">
        <f>'Приложение № 9'!H215</f>
        <v>0</v>
      </c>
      <c r="H196" s="141">
        <f t="shared" si="18"/>
        <v>0</v>
      </c>
      <c r="I196" s="141">
        <f t="shared" si="19"/>
        <v>0</v>
      </c>
    </row>
    <row r="197" spans="1:9" s="59" customFormat="1" ht="15.75" customHeight="1">
      <c r="A197" s="32" t="s">
        <v>99</v>
      </c>
      <c r="B197" s="33" t="s">
        <v>22</v>
      </c>
      <c r="C197" s="33" t="s">
        <v>27</v>
      </c>
      <c r="D197" s="39" t="str">
        <f>D202</f>
        <v>БП00080130</v>
      </c>
      <c r="E197" s="33"/>
      <c r="F197" s="33"/>
      <c r="G197" s="138">
        <f>'Приложение № 9'!H216</f>
        <v>0</v>
      </c>
      <c r="H197" s="141">
        <f t="shared" si="18"/>
        <v>0</v>
      </c>
      <c r="I197" s="141">
        <f t="shared" si="19"/>
        <v>0</v>
      </c>
    </row>
    <row r="198" spans="1:9" s="59" customFormat="1" ht="30.75" customHeight="1">
      <c r="A198" s="32" t="s">
        <v>12</v>
      </c>
      <c r="B198" s="33" t="s">
        <v>22</v>
      </c>
      <c r="C198" s="33" t="s">
        <v>27</v>
      </c>
      <c r="D198" s="39" t="str">
        <f>D202</f>
        <v>БП00080130</v>
      </c>
      <c r="E198" s="33"/>
      <c r="F198" s="33"/>
      <c r="G198" s="138">
        <f>'Приложение № 9'!H217</f>
        <v>0</v>
      </c>
      <c r="H198" s="141">
        <f t="shared" si="18"/>
        <v>0</v>
      </c>
      <c r="I198" s="141">
        <f t="shared" si="19"/>
        <v>0</v>
      </c>
    </row>
    <row r="199" spans="1:9" s="59" customFormat="1" ht="18.75" customHeight="1">
      <c r="A199" s="35" t="s">
        <v>66</v>
      </c>
      <c r="B199" s="33" t="s">
        <v>22</v>
      </c>
      <c r="C199" s="33" t="s">
        <v>27</v>
      </c>
      <c r="D199" s="39" t="str">
        <f>D202</f>
        <v>БП00080130</v>
      </c>
      <c r="E199" s="33" t="s">
        <v>68</v>
      </c>
      <c r="F199" s="33"/>
      <c r="G199" s="138">
        <f>'Приложение № 9'!H218</f>
        <v>0</v>
      </c>
      <c r="H199" s="141">
        <f t="shared" si="18"/>
        <v>0</v>
      </c>
      <c r="I199" s="141">
        <f t="shared" si="19"/>
        <v>0</v>
      </c>
    </row>
    <row r="200" spans="1:9" s="59" customFormat="1" ht="30" customHeight="1">
      <c r="A200" s="35" t="s">
        <v>67</v>
      </c>
      <c r="B200" s="33" t="s">
        <v>22</v>
      </c>
      <c r="C200" s="33" t="s">
        <v>27</v>
      </c>
      <c r="D200" s="39" t="str">
        <f>D202</f>
        <v>БП00080130</v>
      </c>
      <c r="E200" s="33" t="s">
        <v>43</v>
      </c>
      <c r="F200" s="33"/>
      <c r="G200" s="138">
        <f>'Приложение № 9'!H219</f>
        <v>0</v>
      </c>
      <c r="H200" s="141">
        <f t="shared" si="18"/>
        <v>0</v>
      </c>
      <c r="I200" s="141">
        <f t="shared" si="19"/>
        <v>0</v>
      </c>
    </row>
    <row r="201" spans="1:9" s="59" customFormat="1" ht="30.75" customHeight="1">
      <c r="A201" s="35" t="s">
        <v>160</v>
      </c>
      <c r="B201" s="33" t="s">
        <v>22</v>
      </c>
      <c r="C201" s="33" t="s">
        <v>27</v>
      </c>
      <c r="D201" s="39" t="str">
        <f>D202</f>
        <v>БП00080130</v>
      </c>
      <c r="E201" s="33" t="s">
        <v>71</v>
      </c>
      <c r="F201" s="33"/>
      <c r="G201" s="138">
        <f>'Приложение № 9'!H220</f>
        <v>0</v>
      </c>
      <c r="H201" s="141">
        <f t="shared" si="18"/>
        <v>0</v>
      </c>
      <c r="I201" s="141">
        <f t="shared" si="19"/>
        <v>0</v>
      </c>
    </row>
    <row r="202" spans="1:9" s="59" customFormat="1" ht="18" customHeight="1">
      <c r="A202" s="36" t="s">
        <v>75</v>
      </c>
      <c r="B202" s="33" t="s">
        <v>22</v>
      </c>
      <c r="C202" s="33" t="s">
        <v>27</v>
      </c>
      <c r="D202" s="39" t="str">
        <f>ЦСТ!C18</f>
        <v>БП00080130</v>
      </c>
      <c r="E202" s="33" t="s">
        <v>71</v>
      </c>
      <c r="F202" s="33" t="s">
        <v>57</v>
      </c>
      <c r="G202" s="138">
        <f>'Приложение № 9'!H221</f>
        <v>0</v>
      </c>
      <c r="H202" s="141">
        <f>'Приложение № 9'!I221</f>
        <v>0</v>
      </c>
      <c r="I202" s="141">
        <f>'Приложение № 9'!J221</f>
        <v>0</v>
      </c>
    </row>
    <row r="203" spans="1:9" ht="17.25" customHeight="1">
      <c r="A203" s="27" t="s">
        <v>13</v>
      </c>
      <c r="B203" s="28" t="s">
        <v>22</v>
      </c>
      <c r="C203" s="28" t="s">
        <v>28</v>
      </c>
      <c r="D203" s="38"/>
      <c r="E203" s="28"/>
      <c r="F203" s="28"/>
      <c r="G203" s="137">
        <f>'Приложение № 9'!H222</f>
        <v>0</v>
      </c>
      <c r="H203" s="141">
        <f aca="true" t="shared" si="20" ref="H203:I207">H204</f>
        <v>0</v>
      </c>
      <c r="I203" s="141">
        <f t="shared" si="20"/>
        <v>0</v>
      </c>
    </row>
    <row r="204" spans="1:9" s="59" customFormat="1" ht="34.5" customHeight="1">
      <c r="A204" s="32" t="s">
        <v>100</v>
      </c>
      <c r="B204" s="33" t="s">
        <v>22</v>
      </c>
      <c r="C204" s="33" t="s">
        <v>28</v>
      </c>
      <c r="D204" s="39" t="str">
        <f>D208</f>
        <v>БП00080140</v>
      </c>
      <c r="E204" s="33"/>
      <c r="F204" s="33"/>
      <c r="G204" s="138">
        <f>'Приложение № 9'!H223</f>
        <v>0</v>
      </c>
      <c r="H204" s="141">
        <f t="shared" si="20"/>
        <v>0</v>
      </c>
      <c r="I204" s="141">
        <f t="shared" si="20"/>
        <v>0</v>
      </c>
    </row>
    <row r="205" spans="1:9" s="59" customFormat="1" ht="17.25" customHeight="1">
      <c r="A205" s="35" t="s">
        <v>66</v>
      </c>
      <c r="B205" s="33" t="s">
        <v>22</v>
      </c>
      <c r="C205" s="33" t="s">
        <v>28</v>
      </c>
      <c r="D205" s="39" t="str">
        <f>D208</f>
        <v>БП00080140</v>
      </c>
      <c r="E205" s="33" t="s">
        <v>68</v>
      </c>
      <c r="F205" s="33"/>
      <c r="G205" s="138">
        <f>'Приложение № 9'!H224</f>
        <v>0</v>
      </c>
      <c r="H205" s="141">
        <f t="shared" si="20"/>
        <v>0</v>
      </c>
      <c r="I205" s="141">
        <f t="shared" si="20"/>
        <v>0</v>
      </c>
    </row>
    <row r="206" spans="1:9" s="59" customFormat="1" ht="26.25" customHeight="1">
      <c r="A206" s="35" t="s">
        <v>67</v>
      </c>
      <c r="B206" s="33" t="s">
        <v>22</v>
      </c>
      <c r="C206" s="33" t="s">
        <v>28</v>
      </c>
      <c r="D206" s="39" t="str">
        <f>D208</f>
        <v>БП00080140</v>
      </c>
      <c r="E206" s="33" t="s">
        <v>43</v>
      </c>
      <c r="F206" s="33"/>
      <c r="G206" s="138">
        <f>'Приложение № 9'!H225</f>
        <v>0</v>
      </c>
      <c r="H206" s="141">
        <f t="shared" si="20"/>
        <v>0</v>
      </c>
      <c r="I206" s="141">
        <f t="shared" si="20"/>
        <v>0</v>
      </c>
    </row>
    <row r="207" spans="1:9" s="59" customFormat="1" ht="30" customHeight="1">
      <c r="A207" s="35" t="s">
        <v>160</v>
      </c>
      <c r="B207" s="33" t="s">
        <v>22</v>
      </c>
      <c r="C207" s="33" t="s">
        <v>28</v>
      </c>
      <c r="D207" s="39" t="str">
        <f>D208</f>
        <v>БП00080140</v>
      </c>
      <c r="E207" s="33" t="s">
        <v>71</v>
      </c>
      <c r="F207" s="33"/>
      <c r="G207" s="138">
        <f>'Приложение № 9'!H226</f>
        <v>0</v>
      </c>
      <c r="H207" s="141">
        <f t="shared" si="20"/>
        <v>0</v>
      </c>
      <c r="I207" s="141">
        <f t="shared" si="20"/>
        <v>0</v>
      </c>
    </row>
    <row r="208" spans="1:9" s="59" customFormat="1" ht="17.25" customHeight="1">
      <c r="A208" s="36" t="s">
        <v>75</v>
      </c>
      <c r="B208" s="33" t="s">
        <v>22</v>
      </c>
      <c r="C208" s="33" t="s">
        <v>28</v>
      </c>
      <c r="D208" s="39" t="str">
        <f>ЦСТ!C19</f>
        <v>БП00080140</v>
      </c>
      <c r="E208" s="33" t="s">
        <v>71</v>
      </c>
      <c r="F208" s="33" t="s">
        <v>57</v>
      </c>
      <c r="G208" s="138">
        <f>'Приложение № 9'!H227</f>
        <v>0</v>
      </c>
      <c r="H208" s="141">
        <f>'Приложение № 9'!I227</f>
        <v>0</v>
      </c>
      <c r="I208" s="141">
        <f>'Приложение № 9'!J227</f>
        <v>0</v>
      </c>
    </row>
  </sheetData>
  <sheetProtection/>
  <mergeCells count="7">
    <mergeCell ref="A7:G7"/>
    <mergeCell ref="A8:G8"/>
    <mergeCell ref="A6:G6"/>
    <mergeCell ref="A1:I1"/>
    <mergeCell ref="A2:I2"/>
    <mergeCell ref="A3:I3"/>
    <mergeCell ref="A4:H4"/>
  </mergeCells>
  <printOptions/>
  <pageMargins left="0.7480314960629921" right="0.1968503937007874" top="0.5118110236220472" bottom="0.5118110236220472" header="0.5118110236220472" footer="0.5118110236220472"/>
  <pageSetup fitToHeight="6" fitToWidth="1" horizontalDpi="600" verticalDpi="600" orientation="portrait" paperSize="9" scale="75" r:id="rId1"/>
  <rowBreaks count="3" manualBreakCount="3">
    <brk id="90" max="255" man="1"/>
    <brk id="125" max="255" man="1"/>
    <brk id="1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227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57.125" style="26" customWidth="1"/>
    <col min="2" max="2" width="4.125" style="26" customWidth="1"/>
    <col min="3" max="3" width="4.875" style="30" customWidth="1"/>
    <col min="4" max="4" width="5.00390625" style="30" customWidth="1"/>
    <col min="5" max="5" width="10.00390625" style="52" customWidth="1"/>
    <col min="6" max="6" width="3.50390625" style="30" customWidth="1"/>
    <col min="7" max="7" width="2.875" style="30" customWidth="1"/>
    <col min="8" max="8" width="9.50390625" style="30" customWidth="1"/>
    <col min="9" max="9" width="7.00390625" style="30" customWidth="1"/>
    <col min="10" max="10" width="6.50390625" style="30" customWidth="1"/>
    <col min="11" max="16384" width="9.125" style="30" customWidth="1"/>
  </cols>
  <sheetData>
    <row r="1" spans="1:10" ht="12.75">
      <c r="A1" s="100" t="s">
        <v>164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>
      <c r="A2" s="101" t="s">
        <v>165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47" t="s">
        <v>221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2.75">
      <c r="A4" s="147"/>
      <c r="B4" s="147"/>
      <c r="C4" s="147"/>
      <c r="D4" s="147"/>
      <c r="E4" s="147"/>
      <c r="F4" s="147"/>
      <c r="G4" s="147"/>
      <c r="H4" s="147"/>
      <c r="I4" s="148"/>
      <c r="J4" s="148"/>
    </row>
    <row r="6" spans="1:8" ht="12.75" customHeight="1">
      <c r="A6" s="99" t="s">
        <v>195</v>
      </c>
      <c r="B6" s="99"/>
      <c r="C6" s="99"/>
      <c r="D6" s="99"/>
      <c r="E6" s="99"/>
      <c r="F6" s="99"/>
      <c r="G6" s="99"/>
      <c r="H6" s="99"/>
    </row>
    <row r="7" ht="14.25" customHeight="1">
      <c r="H7" s="53" t="s">
        <v>14</v>
      </c>
    </row>
    <row r="8" spans="1:10" s="26" customFormat="1" ht="66" customHeight="1">
      <c r="A8" s="54" t="s">
        <v>0</v>
      </c>
      <c r="B8" s="55" t="s">
        <v>89</v>
      </c>
      <c r="C8" s="55" t="s">
        <v>17</v>
      </c>
      <c r="D8" s="55" t="s">
        <v>1</v>
      </c>
      <c r="E8" s="56" t="s">
        <v>2</v>
      </c>
      <c r="F8" s="55" t="s">
        <v>3</v>
      </c>
      <c r="G8" s="55" t="s">
        <v>56</v>
      </c>
      <c r="H8" s="24" t="s">
        <v>208</v>
      </c>
      <c r="I8" s="95" t="s">
        <v>209</v>
      </c>
      <c r="J8" s="82" t="s">
        <v>166</v>
      </c>
    </row>
    <row r="9" spans="1:10" s="26" customFormat="1" ht="17.25" customHeight="1">
      <c r="A9" s="22" t="s">
        <v>192</v>
      </c>
      <c r="B9" s="22"/>
      <c r="C9" s="24"/>
      <c r="D9" s="24"/>
      <c r="E9" s="42"/>
      <c r="F9" s="24"/>
      <c r="G9" s="24"/>
      <c r="H9" s="73">
        <f>H10+H11</f>
        <v>1549.2000000000003</v>
      </c>
      <c r="I9" s="135" t="s">
        <v>220</v>
      </c>
      <c r="J9" s="136">
        <v>52</v>
      </c>
    </row>
    <row r="10" spans="1:10" s="26" customFormat="1" ht="17.25" customHeight="1">
      <c r="A10" s="22" t="s">
        <v>75</v>
      </c>
      <c r="B10" s="22"/>
      <c r="C10" s="23">
        <v>1</v>
      </c>
      <c r="D10" s="24"/>
      <c r="E10" s="42"/>
      <c r="F10" s="24"/>
      <c r="G10" s="24"/>
      <c r="H10" s="25">
        <f>H18+H20+H22+H28+H30+H32+H36+H40+H42+H44+H50+H55+H61+H64+H67+H73+H75+H77+H81+H85+H87+H89+H133+H140+H151+H171+H175+H182+H184+H186+H190+H194+H196+H213+H221</f>
        <v>1283.0000000000002</v>
      </c>
      <c r="I10" s="135" t="s">
        <v>219</v>
      </c>
      <c r="J10" s="136">
        <v>54</v>
      </c>
    </row>
    <row r="11" spans="1:10" s="26" customFormat="1" ht="17.25" customHeight="1">
      <c r="A11" s="22" t="s">
        <v>29</v>
      </c>
      <c r="B11" s="22"/>
      <c r="C11" s="23">
        <v>2</v>
      </c>
      <c r="D11" s="24"/>
      <c r="E11" s="42"/>
      <c r="F11" s="24"/>
      <c r="G11" s="24"/>
      <c r="H11" s="73">
        <f>H96+H100+H111+H116+H122+H127+H146+H157+H162+H167+H201+H203</f>
        <v>266.2</v>
      </c>
      <c r="I11" s="136">
        <v>98.3</v>
      </c>
      <c r="J11" s="136">
        <v>37</v>
      </c>
    </row>
    <row r="12" spans="1:10" ht="20.25" customHeight="1">
      <c r="A12" s="27" t="s">
        <v>4</v>
      </c>
      <c r="B12" s="27"/>
      <c r="C12" s="28" t="s">
        <v>18</v>
      </c>
      <c r="D12" s="29"/>
      <c r="E12" s="43"/>
      <c r="F12" s="29"/>
      <c r="G12" s="29"/>
      <c r="H12" s="25">
        <f>H13+H23+H45+H51+H56</f>
        <v>1100.4</v>
      </c>
      <c r="I12" s="91" t="s">
        <v>218</v>
      </c>
      <c r="J12" s="80">
        <v>54</v>
      </c>
    </row>
    <row r="13" spans="1:10" ht="45" customHeight="1">
      <c r="A13" s="22" t="s">
        <v>31</v>
      </c>
      <c r="B13" s="31" t="s">
        <v>90</v>
      </c>
      <c r="C13" s="28" t="s">
        <v>18</v>
      </c>
      <c r="D13" s="29" t="s">
        <v>23</v>
      </c>
      <c r="E13" s="43"/>
      <c r="F13" s="29"/>
      <c r="G13" s="29"/>
      <c r="H13" s="25">
        <f>SUM(H18,H20,H22)</f>
        <v>463</v>
      </c>
      <c r="I13" s="80">
        <f aca="true" t="shared" si="0" ref="I13:J15">I14</f>
        <v>238.5</v>
      </c>
      <c r="J13" s="80">
        <f t="shared" si="0"/>
        <v>52</v>
      </c>
    </row>
    <row r="14" spans="1:10" ht="26.25" customHeight="1">
      <c r="A14" s="76" t="s">
        <v>147</v>
      </c>
      <c r="B14" s="102" t="s">
        <v>90</v>
      </c>
      <c r="C14" s="103" t="s">
        <v>18</v>
      </c>
      <c r="D14" s="104" t="s">
        <v>23</v>
      </c>
      <c r="E14" s="105" t="str">
        <f>E15</f>
        <v>БП00080020</v>
      </c>
      <c r="F14" s="104"/>
      <c r="G14" s="34"/>
      <c r="H14" s="57">
        <f>H15</f>
        <v>463</v>
      </c>
      <c r="I14" s="79">
        <f t="shared" si="0"/>
        <v>238.5</v>
      </c>
      <c r="J14" s="79">
        <f t="shared" si="0"/>
        <v>52</v>
      </c>
    </row>
    <row r="15" spans="1:10" ht="72" customHeight="1">
      <c r="A15" s="35" t="s">
        <v>54</v>
      </c>
      <c r="B15" s="106" t="s">
        <v>90</v>
      </c>
      <c r="C15" s="103" t="s">
        <v>18</v>
      </c>
      <c r="D15" s="104" t="s">
        <v>23</v>
      </c>
      <c r="E15" s="105" t="str">
        <f>E16</f>
        <v>БП00080020</v>
      </c>
      <c r="F15" s="104" t="s">
        <v>36</v>
      </c>
      <c r="G15" s="34"/>
      <c r="H15" s="57">
        <f>SUM(H16)</f>
        <v>463</v>
      </c>
      <c r="I15" s="79">
        <f t="shared" si="0"/>
        <v>238.5</v>
      </c>
      <c r="J15" s="79">
        <f t="shared" si="0"/>
        <v>52</v>
      </c>
    </row>
    <row r="16" spans="1:10" ht="28.5" customHeight="1">
      <c r="A16" s="35" t="s">
        <v>55</v>
      </c>
      <c r="B16" s="106" t="s">
        <v>90</v>
      </c>
      <c r="C16" s="103" t="s">
        <v>18</v>
      </c>
      <c r="D16" s="104" t="s">
        <v>23</v>
      </c>
      <c r="E16" s="105" t="str">
        <f>E18</f>
        <v>БП00080020</v>
      </c>
      <c r="F16" s="104" t="s">
        <v>53</v>
      </c>
      <c r="G16" s="34"/>
      <c r="H16" s="57">
        <f>SUM(H18+H20+H22)</f>
        <v>463</v>
      </c>
      <c r="I16" s="79">
        <f>I17+I19+I21</f>
        <v>238.5</v>
      </c>
      <c r="J16" s="79">
        <v>52</v>
      </c>
    </row>
    <row r="17" spans="1:10" ht="35.25" customHeight="1">
      <c r="A17" s="14" t="s">
        <v>141</v>
      </c>
      <c r="B17" s="107" t="s">
        <v>90</v>
      </c>
      <c r="C17" s="103" t="s">
        <v>18</v>
      </c>
      <c r="D17" s="104" t="s">
        <v>23</v>
      </c>
      <c r="E17" s="105" t="str">
        <f>E18</f>
        <v>БП00080020</v>
      </c>
      <c r="F17" s="104" t="s">
        <v>49</v>
      </c>
      <c r="G17" s="34"/>
      <c r="H17" s="57">
        <f>SUM(H18)</f>
        <v>390</v>
      </c>
      <c r="I17" s="79">
        <f>I18</f>
        <v>177</v>
      </c>
      <c r="J17" s="79">
        <f>J18</f>
        <v>45</v>
      </c>
    </row>
    <row r="18" spans="1:10" ht="18.75" customHeight="1">
      <c r="A18" s="36" t="s">
        <v>75</v>
      </c>
      <c r="B18" s="108" t="s">
        <v>90</v>
      </c>
      <c r="C18" s="103" t="s">
        <v>18</v>
      </c>
      <c r="D18" s="104" t="s">
        <v>23</v>
      </c>
      <c r="E18" s="105" t="str">
        <f>ЦСТ!C3</f>
        <v>БП00080020</v>
      </c>
      <c r="F18" s="104" t="s">
        <v>49</v>
      </c>
      <c r="G18" s="34" t="s">
        <v>57</v>
      </c>
      <c r="H18" s="57">
        <v>390</v>
      </c>
      <c r="I18" s="79">
        <v>177</v>
      </c>
      <c r="J18" s="79">
        <v>45</v>
      </c>
    </row>
    <row r="19" spans="1:10" ht="36.75" customHeight="1">
      <c r="A19" s="14" t="s">
        <v>148</v>
      </c>
      <c r="B19" s="107" t="s">
        <v>90</v>
      </c>
      <c r="C19" s="103" t="s">
        <v>18</v>
      </c>
      <c r="D19" s="104" t="s">
        <v>23</v>
      </c>
      <c r="E19" s="105" t="str">
        <f>E20</f>
        <v>БП00080020</v>
      </c>
      <c r="F19" s="104" t="s">
        <v>50</v>
      </c>
      <c r="G19" s="34"/>
      <c r="H19" s="57">
        <f>SUM(H20)</f>
        <v>15</v>
      </c>
      <c r="I19" s="79">
        <f>I20</f>
        <v>12</v>
      </c>
      <c r="J19" s="79">
        <f>J20</f>
        <v>80</v>
      </c>
    </row>
    <row r="20" spans="1:10" ht="18.75" customHeight="1">
      <c r="A20" s="36" t="s">
        <v>75</v>
      </c>
      <c r="B20" s="108" t="s">
        <v>90</v>
      </c>
      <c r="C20" s="103" t="s">
        <v>18</v>
      </c>
      <c r="D20" s="104" t="s">
        <v>23</v>
      </c>
      <c r="E20" s="105" t="str">
        <f>ЦСТ!C3</f>
        <v>БП00080020</v>
      </c>
      <c r="F20" s="104" t="s">
        <v>50</v>
      </c>
      <c r="G20" s="34" t="s">
        <v>57</v>
      </c>
      <c r="H20" s="57">
        <v>15</v>
      </c>
      <c r="I20" s="79">
        <v>12</v>
      </c>
      <c r="J20" s="79">
        <v>80</v>
      </c>
    </row>
    <row r="21" spans="1:10" ht="49.5" customHeight="1">
      <c r="A21" s="36" t="s">
        <v>142</v>
      </c>
      <c r="B21" s="109" t="s">
        <v>90</v>
      </c>
      <c r="C21" s="103" t="s">
        <v>18</v>
      </c>
      <c r="D21" s="104" t="s">
        <v>23</v>
      </c>
      <c r="E21" s="105" t="str">
        <f>E20</f>
        <v>БП00080020</v>
      </c>
      <c r="F21" s="104" t="s">
        <v>143</v>
      </c>
      <c r="G21" s="34"/>
      <c r="H21" s="57">
        <f>SUM(H22)</f>
        <v>58</v>
      </c>
      <c r="I21" s="79">
        <f>I22</f>
        <v>49.5</v>
      </c>
      <c r="J21" s="79">
        <f>J22</f>
        <v>85</v>
      </c>
    </row>
    <row r="22" spans="1:10" ht="18.75" customHeight="1">
      <c r="A22" s="36" t="s">
        <v>75</v>
      </c>
      <c r="B22" s="108" t="s">
        <v>90</v>
      </c>
      <c r="C22" s="103" t="s">
        <v>18</v>
      </c>
      <c r="D22" s="104" t="s">
        <v>23</v>
      </c>
      <c r="E22" s="105" t="str">
        <f>E21</f>
        <v>БП00080020</v>
      </c>
      <c r="F22" s="104" t="s">
        <v>143</v>
      </c>
      <c r="G22" s="34" t="s">
        <v>57</v>
      </c>
      <c r="H22" s="57">
        <v>58</v>
      </c>
      <c r="I22" s="79">
        <v>49.5</v>
      </c>
      <c r="J22" s="79">
        <v>85</v>
      </c>
    </row>
    <row r="23" spans="1:10" ht="46.5" customHeight="1">
      <c r="A23" s="27" t="s">
        <v>32</v>
      </c>
      <c r="B23" s="110" t="s">
        <v>90</v>
      </c>
      <c r="C23" s="111" t="s">
        <v>18</v>
      </c>
      <c r="D23" s="111" t="s">
        <v>24</v>
      </c>
      <c r="E23" s="74"/>
      <c r="F23" s="111"/>
      <c r="G23" s="28"/>
      <c r="H23" s="25">
        <f>H24</f>
        <v>241</v>
      </c>
      <c r="I23" s="80">
        <f>I24</f>
        <v>140.2</v>
      </c>
      <c r="J23" s="80">
        <f>J24</f>
        <v>58</v>
      </c>
    </row>
    <row r="24" spans="1:10" ht="15.75" customHeight="1">
      <c r="A24" s="32" t="s">
        <v>149</v>
      </c>
      <c r="B24" s="102" t="s">
        <v>90</v>
      </c>
      <c r="C24" s="103" t="s">
        <v>18</v>
      </c>
      <c r="D24" s="103" t="s">
        <v>24</v>
      </c>
      <c r="E24" s="112" t="str">
        <f>E28</f>
        <v>БП00080250</v>
      </c>
      <c r="F24" s="103"/>
      <c r="G24" s="33"/>
      <c r="H24" s="57">
        <f>H25+H33+H37</f>
        <v>241</v>
      </c>
      <c r="I24" s="79">
        <f>I25+I33+I37</f>
        <v>140.2</v>
      </c>
      <c r="J24" s="79">
        <f>J25</f>
        <v>58</v>
      </c>
    </row>
    <row r="25" spans="1:10" ht="61.5" customHeight="1">
      <c r="A25" s="35" t="s">
        <v>54</v>
      </c>
      <c r="B25" s="106" t="s">
        <v>90</v>
      </c>
      <c r="C25" s="103" t="s">
        <v>18</v>
      </c>
      <c r="D25" s="104" t="s">
        <v>24</v>
      </c>
      <c r="E25" s="112" t="str">
        <f>E28</f>
        <v>БП00080250</v>
      </c>
      <c r="F25" s="104" t="s">
        <v>36</v>
      </c>
      <c r="G25" s="33"/>
      <c r="H25" s="57">
        <f>H26</f>
        <v>241</v>
      </c>
      <c r="I25" s="79">
        <f>I26</f>
        <v>140.2</v>
      </c>
      <c r="J25" s="79">
        <f>J26</f>
        <v>58</v>
      </c>
    </row>
    <row r="26" spans="1:10" ht="31.5" customHeight="1">
      <c r="A26" s="35" t="s">
        <v>55</v>
      </c>
      <c r="B26" s="106" t="s">
        <v>90</v>
      </c>
      <c r="C26" s="103" t="s">
        <v>18</v>
      </c>
      <c r="D26" s="104" t="s">
        <v>24</v>
      </c>
      <c r="E26" s="112" t="str">
        <f>E28</f>
        <v>БП00080250</v>
      </c>
      <c r="F26" s="104" t="s">
        <v>53</v>
      </c>
      <c r="G26" s="33"/>
      <c r="H26" s="57">
        <f>SUM(H28+H30+H32)</f>
        <v>241</v>
      </c>
      <c r="I26" s="79">
        <f>I27+I31</f>
        <v>140.2</v>
      </c>
      <c r="J26" s="79">
        <v>58</v>
      </c>
    </row>
    <row r="27" spans="1:10" ht="29.25" customHeight="1">
      <c r="A27" s="14" t="s">
        <v>141</v>
      </c>
      <c r="B27" s="107" t="s">
        <v>90</v>
      </c>
      <c r="C27" s="103" t="s">
        <v>18</v>
      </c>
      <c r="D27" s="103" t="s">
        <v>24</v>
      </c>
      <c r="E27" s="112" t="str">
        <f>E28</f>
        <v>БП00080250</v>
      </c>
      <c r="F27" s="103" t="s">
        <v>49</v>
      </c>
      <c r="G27" s="33"/>
      <c r="H27" s="57">
        <f>SUM(H28)</f>
        <v>201</v>
      </c>
      <c r="I27" s="79">
        <f>I28</f>
        <v>106.3</v>
      </c>
      <c r="J27" s="79">
        <f>J28</f>
        <v>53</v>
      </c>
    </row>
    <row r="28" spans="1:10" ht="15.75" customHeight="1">
      <c r="A28" s="36" t="s">
        <v>75</v>
      </c>
      <c r="B28" s="108" t="s">
        <v>90</v>
      </c>
      <c r="C28" s="103" t="s">
        <v>18</v>
      </c>
      <c r="D28" s="103" t="s">
        <v>24</v>
      </c>
      <c r="E28" s="112" t="str">
        <f>ЦСТ!C4</f>
        <v>БП00080250</v>
      </c>
      <c r="F28" s="103" t="s">
        <v>49</v>
      </c>
      <c r="G28" s="33" t="s">
        <v>57</v>
      </c>
      <c r="H28" s="57">
        <v>201</v>
      </c>
      <c r="I28" s="79">
        <v>106.3</v>
      </c>
      <c r="J28" s="79">
        <v>53</v>
      </c>
    </row>
    <row r="29" spans="1:10" ht="21" customHeight="1">
      <c r="A29" s="14" t="s">
        <v>45</v>
      </c>
      <c r="B29" s="107" t="s">
        <v>90</v>
      </c>
      <c r="C29" s="103" t="s">
        <v>18</v>
      </c>
      <c r="D29" s="103" t="s">
        <v>24</v>
      </c>
      <c r="E29" s="112" t="str">
        <f>E30</f>
        <v>БП00080250</v>
      </c>
      <c r="F29" s="103" t="s">
        <v>50</v>
      </c>
      <c r="G29" s="33"/>
      <c r="H29" s="57">
        <f>SUM(H30)</f>
        <v>0</v>
      </c>
      <c r="I29" s="79">
        <f>I30</f>
        <v>0</v>
      </c>
      <c r="J29" s="79">
        <f>J30</f>
        <v>0</v>
      </c>
    </row>
    <row r="30" spans="1:10" ht="15.75" customHeight="1">
      <c r="A30" s="36" t="s">
        <v>75</v>
      </c>
      <c r="B30" s="108" t="s">
        <v>90</v>
      </c>
      <c r="C30" s="103" t="s">
        <v>18</v>
      </c>
      <c r="D30" s="103" t="s">
        <v>24</v>
      </c>
      <c r="E30" s="112" t="str">
        <f>ЦСТ!C4</f>
        <v>БП00080250</v>
      </c>
      <c r="F30" s="103" t="s">
        <v>50</v>
      </c>
      <c r="G30" s="33" t="s">
        <v>57</v>
      </c>
      <c r="H30" s="57">
        <v>0</v>
      </c>
      <c r="I30" s="79">
        <v>0</v>
      </c>
      <c r="J30" s="79">
        <v>0</v>
      </c>
    </row>
    <row r="31" spans="1:10" ht="49.5" customHeight="1">
      <c r="A31" s="36" t="s">
        <v>142</v>
      </c>
      <c r="B31" s="108" t="s">
        <v>90</v>
      </c>
      <c r="C31" s="103" t="s">
        <v>18</v>
      </c>
      <c r="D31" s="103" t="s">
        <v>24</v>
      </c>
      <c r="E31" s="112" t="str">
        <f>E30</f>
        <v>БП00080250</v>
      </c>
      <c r="F31" s="103" t="s">
        <v>143</v>
      </c>
      <c r="G31" s="33"/>
      <c r="H31" s="57">
        <f>H32</f>
        <v>40</v>
      </c>
      <c r="I31" s="79">
        <v>33.9</v>
      </c>
      <c r="J31" s="79">
        <f>J32</f>
        <v>85</v>
      </c>
    </row>
    <row r="32" spans="1:10" ht="15.75" customHeight="1">
      <c r="A32" s="36" t="s">
        <v>75</v>
      </c>
      <c r="B32" s="108" t="s">
        <v>90</v>
      </c>
      <c r="C32" s="103" t="s">
        <v>18</v>
      </c>
      <c r="D32" s="103" t="s">
        <v>24</v>
      </c>
      <c r="E32" s="112" t="str">
        <f>E31</f>
        <v>БП00080250</v>
      </c>
      <c r="F32" s="103" t="s">
        <v>143</v>
      </c>
      <c r="G32" s="33" t="s">
        <v>57</v>
      </c>
      <c r="H32" s="57">
        <v>40</v>
      </c>
      <c r="I32" s="79">
        <v>33.9</v>
      </c>
      <c r="J32" s="79">
        <v>85</v>
      </c>
    </row>
    <row r="33" spans="1:10" ht="30" customHeight="1">
      <c r="A33" s="35" t="s">
        <v>60</v>
      </c>
      <c r="B33" s="106" t="s">
        <v>90</v>
      </c>
      <c r="C33" s="103" t="s">
        <v>18</v>
      </c>
      <c r="D33" s="104" t="s">
        <v>24</v>
      </c>
      <c r="E33" s="105" t="str">
        <f>E36</f>
        <v>БП00080250</v>
      </c>
      <c r="F33" s="103" t="s">
        <v>58</v>
      </c>
      <c r="G33" s="33"/>
      <c r="H33" s="57">
        <f>H36</f>
        <v>0</v>
      </c>
      <c r="I33" s="79">
        <f aca="true" t="shared" si="1" ref="I33:J35">I34</f>
        <v>0</v>
      </c>
      <c r="J33" s="79">
        <f t="shared" si="1"/>
        <v>0</v>
      </c>
    </row>
    <row r="34" spans="1:10" ht="28.5" customHeight="1">
      <c r="A34" s="35" t="s">
        <v>61</v>
      </c>
      <c r="B34" s="106" t="s">
        <v>90</v>
      </c>
      <c r="C34" s="103" t="s">
        <v>18</v>
      </c>
      <c r="D34" s="103" t="s">
        <v>24</v>
      </c>
      <c r="E34" s="112" t="str">
        <f>E36</f>
        <v>БП00080250</v>
      </c>
      <c r="F34" s="103" t="s">
        <v>59</v>
      </c>
      <c r="G34" s="33"/>
      <c r="H34" s="57">
        <f>H36</f>
        <v>0</v>
      </c>
      <c r="I34" s="79">
        <f t="shared" si="1"/>
        <v>0</v>
      </c>
      <c r="J34" s="79">
        <f t="shared" si="1"/>
        <v>0</v>
      </c>
    </row>
    <row r="35" spans="1:10" ht="31.5" customHeight="1">
      <c r="A35" s="35" t="s">
        <v>62</v>
      </c>
      <c r="B35" s="106" t="s">
        <v>90</v>
      </c>
      <c r="C35" s="103" t="s">
        <v>18</v>
      </c>
      <c r="D35" s="103" t="s">
        <v>24</v>
      </c>
      <c r="E35" s="112" t="str">
        <f>E36</f>
        <v>БП00080250</v>
      </c>
      <c r="F35" s="103" t="s">
        <v>52</v>
      </c>
      <c r="G35" s="33"/>
      <c r="H35" s="57">
        <f>SUM(H36)</f>
        <v>0</v>
      </c>
      <c r="I35" s="79">
        <f t="shared" si="1"/>
        <v>0</v>
      </c>
      <c r="J35" s="79">
        <f t="shared" si="1"/>
        <v>0</v>
      </c>
    </row>
    <row r="36" spans="1:10" ht="18" customHeight="1">
      <c r="A36" s="36" t="s">
        <v>75</v>
      </c>
      <c r="B36" s="108" t="s">
        <v>90</v>
      </c>
      <c r="C36" s="103" t="s">
        <v>18</v>
      </c>
      <c r="D36" s="103" t="s">
        <v>24</v>
      </c>
      <c r="E36" s="112" t="str">
        <f>ЦСТ!C4</f>
        <v>БП00080250</v>
      </c>
      <c r="F36" s="103" t="s">
        <v>52</v>
      </c>
      <c r="G36" s="33" t="s">
        <v>57</v>
      </c>
      <c r="H36" s="57">
        <v>0</v>
      </c>
      <c r="I36" s="79">
        <v>0</v>
      </c>
      <c r="J36" s="79">
        <v>0</v>
      </c>
    </row>
    <row r="37" spans="1:10" ht="18" customHeight="1">
      <c r="A37" s="35" t="s">
        <v>63</v>
      </c>
      <c r="B37" s="106" t="s">
        <v>90</v>
      </c>
      <c r="C37" s="103" t="s">
        <v>18</v>
      </c>
      <c r="D37" s="103" t="s">
        <v>24</v>
      </c>
      <c r="E37" s="112" t="str">
        <f>E40</f>
        <v>БП00080250</v>
      </c>
      <c r="F37" s="103" t="s">
        <v>64</v>
      </c>
      <c r="G37" s="33"/>
      <c r="H37" s="57">
        <v>0</v>
      </c>
      <c r="I37" s="79">
        <f>I38</f>
        <v>0</v>
      </c>
      <c r="J37" s="79">
        <f>J38</f>
        <v>0</v>
      </c>
    </row>
    <row r="38" spans="1:10" ht="17.25" customHeight="1">
      <c r="A38" s="35" t="s">
        <v>150</v>
      </c>
      <c r="B38" s="106" t="s">
        <v>90</v>
      </c>
      <c r="C38" s="103" t="s">
        <v>18</v>
      </c>
      <c r="D38" s="103" t="s">
        <v>24</v>
      </c>
      <c r="E38" s="112" t="str">
        <f>E40</f>
        <v>БП00080250</v>
      </c>
      <c r="F38" s="103" t="s">
        <v>65</v>
      </c>
      <c r="G38" s="33"/>
      <c r="H38" s="57">
        <v>0</v>
      </c>
      <c r="I38" s="79">
        <f>I39+I41+I43</f>
        <v>0</v>
      </c>
      <c r="J38" s="79">
        <f>J39+J41+J43</f>
        <v>0</v>
      </c>
    </row>
    <row r="39" spans="1:10" ht="15.75" customHeight="1">
      <c r="A39" s="14" t="s">
        <v>46</v>
      </c>
      <c r="B39" s="107" t="s">
        <v>90</v>
      </c>
      <c r="C39" s="103" t="s">
        <v>18</v>
      </c>
      <c r="D39" s="103" t="s">
        <v>24</v>
      </c>
      <c r="E39" s="112" t="str">
        <f>E40</f>
        <v>БП00080250</v>
      </c>
      <c r="F39" s="103" t="s">
        <v>47</v>
      </c>
      <c r="G39" s="33"/>
      <c r="H39" s="57">
        <f>SUM(H40)</f>
        <v>0</v>
      </c>
      <c r="I39" s="79">
        <f>I40</f>
        <v>0</v>
      </c>
      <c r="J39" s="79">
        <f>J40</f>
        <v>0</v>
      </c>
    </row>
    <row r="40" spans="1:10" ht="15.75" customHeight="1">
      <c r="A40" s="36" t="s">
        <v>75</v>
      </c>
      <c r="B40" s="108" t="s">
        <v>90</v>
      </c>
      <c r="C40" s="103" t="s">
        <v>18</v>
      </c>
      <c r="D40" s="103" t="s">
        <v>24</v>
      </c>
      <c r="E40" s="112" t="str">
        <f>ЦСТ!C4</f>
        <v>БП00080250</v>
      </c>
      <c r="F40" s="103" t="s">
        <v>47</v>
      </c>
      <c r="G40" s="33" t="s">
        <v>57</v>
      </c>
      <c r="H40" s="57">
        <v>0</v>
      </c>
      <c r="I40" s="79">
        <f>I41</f>
        <v>0</v>
      </c>
      <c r="J40" s="79">
        <v>0</v>
      </c>
    </row>
    <row r="41" spans="1:10" ht="15.75" customHeight="1">
      <c r="A41" s="14" t="s">
        <v>127</v>
      </c>
      <c r="B41" s="107" t="s">
        <v>90</v>
      </c>
      <c r="C41" s="103" t="s">
        <v>18</v>
      </c>
      <c r="D41" s="103" t="s">
        <v>24</v>
      </c>
      <c r="E41" s="112" t="str">
        <f>E42</f>
        <v>БП00080250</v>
      </c>
      <c r="F41" s="103" t="s">
        <v>48</v>
      </c>
      <c r="G41" s="33"/>
      <c r="H41" s="57">
        <f>SUM(H42)</f>
        <v>0</v>
      </c>
      <c r="I41" s="79">
        <f>I42</f>
        <v>0</v>
      </c>
      <c r="J41" s="79">
        <f>J42</f>
        <v>0</v>
      </c>
    </row>
    <row r="42" spans="1:10" ht="15.75" customHeight="1">
      <c r="A42" s="36" t="s">
        <v>75</v>
      </c>
      <c r="B42" s="108" t="s">
        <v>90</v>
      </c>
      <c r="C42" s="103" t="s">
        <v>18</v>
      </c>
      <c r="D42" s="103" t="s">
        <v>24</v>
      </c>
      <c r="E42" s="112" t="str">
        <f>ЦСТ!C4</f>
        <v>БП00080250</v>
      </c>
      <c r="F42" s="103" t="s">
        <v>48</v>
      </c>
      <c r="G42" s="33" t="s">
        <v>57</v>
      </c>
      <c r="H42" s="57">
        <v>0</v>
      </c>
      <c r="I42" s="79">
        <v>0</v>
      </c>
      <c r="J42" s="79">
        <v>0</v>
      </c>
    </row>
    <row r="43" spans="1:10" ht="15.75" customHeight="1">
      <c r="A43" s="36" t="s">
        <v>125</v>
      </c>
      <c r="B43" s="107" t="s">
        <v>90</v>
      </c>
      <c r="C43" s="103" t="s">
        <v>18</v>
      </c>
      <c r="D43" s="103" t="s">
        <v>24</v>
      </c>
      <c r="E43" s="112" t="str">
        <f>E44</f>
        <v>БП00080250</v>
      </c>
      <c r="F43" s="103" t="s">
        <v>126</v>
      </c>
      <c r="G43" s="33"/>
      <c r="H43" s="57">
        <f>SUM(H44)</f>
        <v>0</v>
      </c>
      <c r="I43" s="79">
        <f>I44</f>
        <v>0</v>
      </c>
      <c r="J43" s="79">
        <f>J44</f>
        <v>0</v>
      </c>
    </row>
    <row r="44" spans="1:10" ht="15.75" customHeight="1">
      <c r="A44" s="36" t="s">
        <v>75</v>
      </c>
      <c r="B44" s="108" t="s">
        <v>90</v>
      </c>
      <c r="C44" s="103" t="s">
        <v>18</v>
      </c>
      <c r="D44" s="103" t="s">
        <v>24</v>
      </c>
      <c r="E44" s="112" t="str">
        <f>ЦСТ!C4</f>
        <v>БП00080250</v>
      </c>
      <c r="F44" s="103" t="s">
        <v>126</v>
      </c>
      <c r="G44" s="33" t="s">
        <v>57</v>
      </c>
      <c r="H44" s="57">
        <v>0</v>
      </c>
      <c r="I44" s="79">
        <v>0</v>
      </c>
      <c r="J44" s="79">
        <v>0</v>
      </c>
    </row>
    <row r="45" spans="1:10" ht="15.75" customHeight="1">
      <c r="A45" s="22" t="s">
        <v>129</v>
      </c>
      <c r="B45" s="108" t="s">
        <v>90</v>
      </c>
      <c r="C45" s="103" t="s">
        <v>18</v>
      </c>
      <c r="D45" s="103" t="s">
        <v>128</v>
      </c>
      <c r="E45" s="112"/>
      <c r="F45" s="103"/>
      <c r="G45" s="33"/>
      <c r="H45" s="25">
        <f>SUM(H50)</f>
        <v>0</v>
      </c>
      <c r="I45" s="90">
        <f aca="true" t="shared" si="2" ref="I45:J49">I46</f>
        <v>0</v>
      </c>
      <c r="J45" s="80">
        <f t="shared" si="2"/>
        <v>0</v>
      </c>
    </row>
    <row r="46" spans="1:10" ht="30.75" customHeight="1">
      <c r="A46" s="36" t="s">
        <v>151</v>
      </c>
      <c r="B46" s="108" t="s">
        <v>90</v>
      </c>
      <c r="C46" s="103" t="s">
        <v>18</v>
      </c>
      <c r="D46" s="103" t="s">
        <v>128</v>
      </c>
      <c r="E46" s="112" t="str">
        <f>E50</f>
        <v>БП00080150</v>
      </c>
      <c r="F46" s="103"/>
      <c r="G46" s="33"/>
      <c r="H46" s="57">
        <f>SUM(H50)</f>
        <v>0</v>
      </c>
      <c r="I46" s="89">
        <f t="shared" si="2"/>
        <v>0</v>
      </c>
      <c r="J46" s="79">
        <f t="shared" si="2"/>
        <v>0</v>
      </c>
    </row>
    <row r="47" spans="1:10" ht="26.25" customHeight="1">
      <c r="A47" s="35" t="s">
        <v>60</v>
      </c>
      <c r="B47" s="108" t="s">
        <v>90</v>
      </c>
      <c r="C47" s="103" t="s">
        <v>18</v>
      </c>
      <c r="D47" s="103" t="s">
        <v>128</v>
      </c>
      <c r="E47" s="112" t="str">
        <f>E50</f>
        <v>БП00080150</v>
      </c>
      <c r="F47" s="103" t="s">
        <v>58</v>
      </c>
      <c r="G47" s="33"/>
      <c r="H47" s="57">
        <f>SUM(H50)</f>
        <v>0</v>
      </c>
      <c r="I47" s="89">
        <f t="shared" si="2"/>
        <v>0</v>
      </c>
      <c r="J47" s="79">
        <f t="shared" si="2"/>
        <v>0</v>
      </c>
    </row>
    <row r="48" spans="1:10" ht="31.5" customHeight="1">
      <c r="A48" s="35" t="s">
        <v>61</v>
      </c>
      <c r="B48" s="108" t="s">
        <v>90</v>
      </c>
      <c r="C48" s="103" t="s">
        <v>18</v>
      </c>
      <c r="D48" s="103" t="s">
        <v>128</v>
      </c>
      <c r="E48" s="112" t="str">
        <f>E50</f>
        <v>БП00080150</v>
      </c>
      <c r="F48" s="103" t="s">
        <v>59</v>
      </c>
      <c r="G48" s="33"/>
      <c r="H48" s="57">
        <f>SUM(H50)</f>
        <v>0</v>
      </c>
      <c r="I48" s="89">
        <f t="shared" si="2"/>
        <v>0</v>
      </c>
      <c r="J48" s="79">
        <f t="shared" si="2"/>
        <v>0</v>
      </c>
    </row>
    <row r="49" spans="1:10" ht="28.5" customHeight="1">
      <c r="A49" s="35" t="s">
        <v>62</v>
      </c>
      <c r="B49" s="108" t="s">
        <v>90</v>
      </c>
      <c r="C49" s="103" t="s">
        <v>18</v>
      </c>
      <c r="D49" s="103" t="s">
        <v>128</v>
      </c>
      <c r="E49" s="112" t="str">
        <f>E50</f>
        <v>БП00080150</v>
      </c>
      <c r="F49" s="103" t="s">
        <v>52</v>
      </c>
      <c r="G49" s="33"/>
      <c r="H49" s="57">
        <f>SUM(H50)</f>
        <v>0</v>
      </c>
      <c r="I49" s="89">
        <f t="shared" si="2"/>
        <v>0</v>
      </c>
      <c r="J49" s="79">
        <f t="shared" si="2"/>
        <v>0</v>
      </c>
    </row>
    <row r="50" spans="1:10" ht="18" customHeight="1">
      <c r="A50" s="36" t="s">
        <v>75</v>
      </c>
      <c r="B50" s="108" t="s">
        <v>90</v>
      </c>
      <c r="C50" s="103" t="s">
        <v>18</v>
      </c>
      <c r="D50" s="103" t="s">
        <v>128</v>
      </c>
      <c r="E50" s="112" t="str">
        <f>ЦСТ!C5</f>
        <v>БП00080150</v>
      </c>
      <c r="F50" s="103" t="s">
        <v>52</v>
      </c>
      <c r="G50" s="33" t="s">
        <v>57</v>
      </c>
      <c r="H50" s="57">
        <v>0</v>
      </c>
      <c r="I50" s="89">
        <v>0</v>
      </c>
      <c r="J50" s="79">
        <v>0</v>
      </c>
    </row>
    <row r="51" spans="1:10" ht="15.75" customHeight="1">
      <c r="A51" s="27" t="s">
        <v>30</v>
      </c>
      <c r="B51" s="110" t="s">
        <v>90</v>
      </c>
      <c r="C51" s="111" t="s">
        <v>18</v>
      </c>
      <c r="D51" s="111" t="s">
        <v>33</v>
      </c>
      <c r="E51" s="74"/>
      <c r="F51" s="111"/>
      <c r="G51" s="28"/>
      <c r="H51" s="25">
        <f>SUM(H55)</f>
        <v>0</v>
      </c>
      <c r="I51" s="80">
        <f aca="true" t="shared" si="3" ref="I51:J54">I52</f>
        <v>0</v>
      </c>
      <c r="J51" s="80">
        <f t="shared" si="3"/>
        <v>0</v>
      </c>
    </row>
    <row r="52" spans="1:10" ht="18.75" customHeight="1">
      <c r="A52" s="32" t="s">
        <v>5</v>
      </c>
      <c r="B52" s="102" t="s">
        <v>90</v>
      </c>
      <c r="C52" s="103" t="s">
        <v>18</v>
      </c>
      <c r="D52" s="103" t="s">
        <v>33</v>
      </c>
      <c r="E52" s="112" t="str">
        <f>E55</f>
        <v>БП00080010</v>
      </c>
      <c r="F52" s="103"/>
      <c r="G52" s="33"/>
      <c r="H52" s="57">
        <f>SUM(H55)</f>
        <v>0</v>
      </c>
      <c r="I52" s="79">
        <f t="shared" si="3"/>
        <v>0</v>
      </c>
      <c r="J52" s="79">
        <f t="shared" si="3"/>
        <v>0</v>
      </c>
    </row>
    <row r="53" spans="1:10" ht="18" customHeight="1">
      <c r="A53" s="35" t="s">
        <v>63</v>
      </c>
      <c r="B53" s="106" t="s">
        <v>90</v>
      </c>
      <c r="C53" s="103" t="s">
        <v>18</v>
      </c>
      <c r="D53" s="103" t="s">
        <v>33</v>
      </c>
      <c r="E53" s="112" t="str">
        <f>E55</f>
        <v>БП00080010</v>
      </c>
      <c r="F53" s="103" t="s">
        <v>64</v>
      </c>
      <c r="G53" s="33"/>
      <c r="H53" s="57">
        <f>SUM(H54)</f>
        <v>0</v>
      </c>
      <c r="I53" s="79">
        <f t="shared" si="3"/>
        <v>0</v>
      </c>
      <c r="J53" s="79">
        <f t="shared" si="3"/>
        <v>0</v>
      </c>
    </row>
    <row r="54" spans="1:10" ht="17.25" customHeight="1">
      <c r="A54" s="32" t="s">
        <v>40</v>
      </c>
      <c r="B54" s="102" t="s">
        <v>90</v>
      </c>
      <c r="C54" s="103" t="s">
        <v>18</v>
      </c>
      <c r="D54" s="103" t="s">
        <v>33</v>
      </c>
      <c r="E54" s="112" t="str">
        <f>E55</f>
        <v>БП00080010</v>
      </c>
      <c r="F54" s="103" t="s">
        <v>39</v>
      </c>
      <c r="G54" s="33"/>
      <c r="H54" s="57">
        <f>SUM(H55)</f>
        <v>0</v>
      </c>
      <c r="I54" s="79">
        <f t="shared" si="3"/>
        <v>0</v>
      </c>
      <c r="J54" s="79">
        <f t="shared" si="3"/>
        <v>0</v>
      </c>
    </row>
    <row r="55" spans="1:10" ht="15" customHeight="1">
      <c r="A55" s="36" t="s">
        <v>75</v>
      </c>
      <c r="B55" s="108" t="s">
        <v>90</v>
      </c>
      <c r="C55" s="103" t="s">
        <v>18</v>
      </c>
      <c r="D55" s="103" t="s">
        <v>33</v>
      </c>
      <c r="E55" s="112" t="str">
        <f>ЦСТ!C6</f>
        <v>БП00080010</v>
      </c>
      <c r="F55" s="103" t="s">
        <v>39</v>
      </c>
      <c r="G55" s="33" t="s">
        <v>57</v>
      </c>
      <c r="H55" s="57">
        <v>0</v>
      </c>
      <c r="I55" s="79">
        <v>0</v>
      </c>
      <c r="J55" s="79">
        <v>0</v>
      </c>
    </row>
    <row r="56" spans="1:10" ht="20.25" customHeight="1">
      <c r="A56" s="27" t="s">
        <v>6</v>
      </c>
      <c r="B56" s="110" t="s">
        <v>90</v>
      </c>
      <c r="C56" s="111" t="s">
        <v>18</v>
      </c>
      <c r="D56" s="111" t="s">
        <v>34</v>
      </c>
      <c r="E56" s="74"/>
      <c r="F56" s="111"/>
      <c r="G56" s="28"/>
      <c r="H56" s="25">
        <f>H57+H68</f>
        <v>396.4</v>
      </c>
      <c r="I56" s="91" t="s">
        <v>217</v>
      </c>
      <c r="J56" s="80">
        <v>55</v>
      </c>
    </row>
    <row r="57" spans="1:10" ht="36" customHeight="1">
      <c r="A57" s="32" t="s">
        <v>102</v>
      </c>
      <c r="B57" s="102" t="s">
        <v>90</v>
      </c>
      <c r="C57" s="103" t="s">
        <v>18</v>
      </c>
      <c r="D57" s="103" t="s">
        <v>34</v>
      </c>
      <c r="E57" s="112" t="str">
        <f>E58</f>
        <v>БП00080070</v>
      </c>
      <c r="F57" s="103"/>
      <c r="G57" s="33"/>
      <c r="H57" s="57">
        <f>H58+H62+H65</f>
        <v>21</v>
      </c>
      <c r="I57" s="84">
        <f>I58+I62</f>
        <v>20</v>
      </c>
      <c r="J57" s="79">
        <f>J62</f>
        <v>95</v>
      </c>
    </row>
    <row r="58" spans="1:10" ht="29.25" customHeight="1">
      <c r="A58" s="35" t="s">
        <v>60</v>
      </c>
      <c r="B58" s="106" t="s">
        <v>90</v>
      </c>
      <c r="C58" s="103" t="s">
        <v>18</v>
      </c>
      <c r="D58" s="104" t="s">
        <v>34</v>
      </c>
      <c r="E58" s="105" t="str">
        <f>E64</f>
        <v>БП00080070</v>
      </c>
      <c r="F58" s="103" t="s">
        <v>58</v>
      </c>
      <c r="G58" s="33"/>
      <c r="H58" s="57">
        <f>SUM(H61)</f>
        <v>0</v>
      </c>
      <c r="I58" s="84" t="str">
        <f aca="true" t="shared" si="4" ref="I58:J60">I59</f>
        <v>0</v>
      </c>
      <c r="J58" s="79">
        <f t="shared" si="4"/>
        <v>0</v>
      </c>
    </row>
    <row r="59" spans="1:10" ht="27" customHeight="1">
      <c r="A59" s="35" t="s">
        <v>61</v>
      </c>
      <c r="B59" s="106" t="s">
        <v>90</v>
      </c>
      <c r="C59" s="103" t="s">
        <v>18</v>
      </c>
      <c r="D59" s="104" t="s">
        <v>34</v>
      </c>
      <c r="E59" s="105" t="str">
        <f>E64</f>
        <v>БП00080070</v>
      </c>
      <c r="F59" s="103" t="s">
        <v>59</v>
      </c>
      <c r="G59" s="33"/>
      <c r="H59" s="57">
        <f>SUM(H61)</f>
        <v>0</v>
      </c>
      <c r="I59" s="84" t="str">
        <f t="shared" si="4"/>
        <v>0</v>
      </c>
      <c r="J59" s="79">
        <f t="shared" si="4"/>
        <v>0</v>
      </c>
    </row>
    <row r="60" spans="1:10" ht="34.5" customHeight="1">
      <c r="A60" s="35" t="s">
        <v>62</v>
      </c>
      <c r="B60" s="107" t="s">
        <v>90</v>
      </c>
      <c r="C60" s="103" t="s">
        <v>18</v>
      </c>
      <c r="D60" s="104" t="s">
        <v>34</v>
      </c>
      <c r="E60" s="105" t="str">
        <f>E64</f>
        <v>БП00080070</v>
      </c>
      <c r="F60" s="103" t="s">
        <v>52</v>
      </c>
      <c r="G60" s="33"/>
      <c r="H60" s="57">
        <f>SUM(H61)</f>
        <v>0</v>
      </c>
      <c r="I60" s="84" t="str">
        <f t="shared" si="4"/>
        <v>0</v>
      </c>
      <c r="J60" s="79">
        <f t="shared" si="4"/>
        <v>0</v>
      </c>
    </row>
    <row r="61" spans="1:10" ht="25.5" customHeight="1">
      <c r="A61" s="36" t="s">
        <v>75</v>
      </c>
      <c r="B61" s="108" t="s">
        <v>90</v>
      </c>
      <c r="C61" s="103" t="s">
        <v>18</v>
      </c>
      <c r="D61" s="104" t="s">
        <v>34</v>
      </c>
      <c r="E61" s="105" t="str">
        <f>E64</f>
        <v>БП00080070</v>
      </c>
      <c r="F61" s="103" t="s">
        <v>52</v>
      </c>
      <c r="G61" s="33" t="s">
        <v>57</v>
      </c>
      <c r="H61" s="57">
        <v>0</v>
      </c>
      <c r="I61" s="84" t="s">
        <v>167</v>
      </c>
      <c r="J61" s="79">
        <v>0</v>
      </c>
    </row>
    <row r="62" spans="1:10" ht="17.25" customHeight="1">
      <c r="A62" s="35" t="s">
        <v>66</v>
      </c>
      <c r="B62" s="106" t="s">
        <v>90</v>
      </c>
      <c r="C62" s="103" t="s">
        <v>18</v>
      </c>
      <c r="D62" s="103" t="s">
        <v>34</v>
      </c>
      <c r="E62" s="112" t="str">
        <f>E64</f>
        <v>БП00080070</v>
      </c>
      <c r="F62" s="103" t="s">
        <v>68</v>
      </c>
      <c r="G62" s="33"/>
      <c r="H62" s="57">
        <f>SUM(H64)</f>
        <v>21</v>
      </c>
      <c r="I62" s="84" t="str">
        <f>I63</f>
        <v>20,0</v>
      </c>
      <c r="J62" s="79">
        <f>J63</f>
        <v>95</v>
      </c>
    </row>
    <row r="63" spans="1:10" ht="16.5" customHeight="1">
      <c r="A63" s="14" t="s">
        <v>69</v>
      </c>
      <c r="B63" s="107" t="s">
        <v>90</v>
      </c>
      <c r="C63" s="103" t="s">
        <v>18</v>
      </c>
      <c r="D63" s="103" t="s">
        <v>34</v>
      </c>
      <c r="E63" s="112" t="str">
        <f>E64</f>
        <v>БП00080070</v>
      </c>
      <c r="F63" s="103" t="s">
        <v>70</v>
      </c>
      <c r="G63" s="33"/>
      <c r="H63" s="57">
        <f>SUM(H64)</f>
        <v>21</v>
      </c>
      <c r="I63" s="84" t="str">
        <f>I64</f>
        <v>20,0</v>
      </c>
      <c r="J63" s="79">
        <f>J64</f>
        <v>95</v>
      </c>
    </row>
    <row r="64" spans="1:10" ht="16.5" customHeight="1">
      <c r="A64" s="36" t="s">
        <v>75</v>
      </c>
      <c r="B64" s="108" t="s">
        <v>90</v>
      </c>
      <c r="C64" s="103" t="s">
        <v>18</v>
      </c>
      <c r="D64" s="103" t="s">
        <v>34</v>
      </c>
      <c r="E64" s="112" t="str">
        <f>ЦСТ!C7</f>
        <v>БП00080070</v>
      </c>
      <c r="F64" s="103" t="s">
        <v>70</v>
      </c>
      <c r="G64" s="33" t="s">
        <v>57</v>
      </c>
      <c r="H64" s="57">
        <v>21</v>
      </c>
      <c r="I64" s="83" t="s">
        <v>216</v>
      </c>
      <c r="J64" s="79">
        <v>95</v>
      </c>
    </row>
    <row r="65" spans="1:10" ht="16.5" customHeight="1">
      <c r="A65" s="36" t="s">
        <v>66</v>
      </c>
      <c r="B65" s="108" t="s">
        <v>90</v>
      </c>
      <c r="C65" s="103" t="s">
        <v>18</v>
      </c>
      <c r="D65" s="103" t="s">
        <v>34</v>
      </c>
      <c r="E65" s="112" t="s">
        <v>133</v>
      </c>
      <c r="F65" s="103" t="s">
        <v>64</v>
      </c>
      <c r="G65" s="33"/>
      <c r="H65" s="57">
        <f>H66</f>
        <v>0</v>
      </c>
      <c r="I65" s="83" t="s">
        <v>167</v>
      </c>
      <c r="J65" s="79">
        <f>J66</f>
        <v>0</v>
      </c>
    </row>
    <row r="66" spans="1:10" ht="16.5" customHeight="1">
      <c r="A66" s="36" t="s">
        <v>69</v>
      </c>
      <c r="B66" s="108" t="s">
        <v>90</v>
      </c>
      <c r="C66" s="103" t="s">
        <v>18</v>
      </c>
      <c r="D66" s="103" t="s">
        <v>34</v>
      </c>
      <c r="E66" s="112" t="s">
        <v>133</v>
      </c>
      <c r="F66" s="103" t="s">
        <v>39</v>
      </c>
      <c r="G66" s="33"/>
      <c r="H66" s="57">
        <f>H67</f>
        <v>0</v>
      </c>
      <c r="I66" s="83" t="s">
        <v>167</v>
      </c>
      <c r="J66" s="79">
        <f>J67</f>
        <v>0</v>
      </c>
    </row>
    <row r="67" spans="1:10" ht="16.5" customHeight="1">
      <c r="A67" s="36" t="s">
        <v>75</v>
      </c>
      <c r="B67" s="108" t="s">
        <v>90</v>
      </c>
      <c r="C67" s="103" t="s">
        <v>18</v>
      </c>
      <c r="D67" s="103" t="s">
        <v>34</v>
      </c>
      <c r="E67" s="112" t="s">
        <v>133</v>
      </c>
      <c r="F67" s="103" t="s">
        <v>39</v>
      </c>
      <c r="G67" s="33" t="s">
        <v>57</v>
      </c>
      <c r="H67" s="57">
        <v>0</v>
      </c>
      <c r="I67" s="83" t="s">
        <v>167</v>
      </c>
      <c r="J67" s="79">
        <v>0</v>
      </c>
    </row>
    <row r="68" spans="1:10" ht="36.75" customHeight="1">
      <c r="A68" s="36" t="s">
        <v>175</v>
      </c>
      <c r="B68" s="102" t="s">
        <v>90</v>
      </c>
      <c r="C68" s="103" t="s">
        <v>18</v>
      </c>
      <c r="D68" s="103" t="s">
        <v>34</v>
      </c>
      <c r="E68" s="112" t="s">
        <v>135</v>
      </c>
      <c r="F68" s="103"/>
      <c r="G68" s="33"/>
      <c r="H68" s="25">
        <f>H69</f>
        <v>375.4</v>
      </c>
      <c r="I68" s="88" t="s">
        <v>215</v>
      </c>
      <c r="J68" s="80">
        <f>J69</f>
        <v>53</v>
      </c>
    </row>
    <row r="69" spans="1:10" ht="27.75" customHeight="1">
      <c r="A69" s="35" t="s">
        <v>176</v>
      </c>
      <c r="B69" s="106" t="s">
        <v>90</v>
      </c>
      <c r="C69" s="103" t="s">
        <v>18</v>
      </c>
      <c r="D69" s="104" t="s">
        <v>34</v>
      </c>
      <c r="E69" s="105" t="s">
        <v>135</v>
      </c>
      <c r="F69" s="103"/>
      <c r="G69" s="33"/>
      <c r="H69" s="57">
        <f>H70+H78+H82</f>
        <v>375.4</v>
      </c>
      <c r="I69" s="83" t="s">
        <v>215</v>
      </c>
      <c r="J69" s="79">
        <v>53</v>
      </c>
    </row>
    <row r="70" spans="1:10" ht="27.75" customHeight="1">
      <c r="A70" s="35" t="s">
        <v>177</v>
      </c>
      <c r="B70" s="106" t="s">
        <v>90</v>
      </c>
      <c r="C70" s="103" t="s">
        <v>18</v>
      </c>
      <c r="D70" s="104" t="s">
        <v>34</v>
      </c>
      <c r="E70" s="105" t="s">
        <v>135</v>
      </c>
      <c r="F70" s="103" t="s">
        <v>36</v>
      </c>
      <c r="G70" s="33"/>
      <c r="H70" s="57">
        <f>H71</f>
        <v>300.6</v>
      </c>
      <c r="I70" s="83" t="s">
        <v>214</v>
      </c>
      <c r="J70" s="79">
        <v>50</v>
      </c>
    </row>
    <row r="71" spans="1:10" ht="27" customHeight="1">
      <c r="A71" s="35" t="s">
        <v>178</v>
      </c>
      <c r="B71" s="107" t="s">
        <v>90</v>
      </c>
      <c r="C71" s="103" t="s">
        <v>18</v>
      </c>
      <c r="D71" s="104" t="s">
        <v>34</v>
      </c>
      <c r="E71" s="105" t="s">
        <v>135</v>
      </c>
      <c r="F71" s="103" t="s">
        <v>53</v>
      </c>
      <c r="G71" s="33"/>
      <c r="H71" s="57">
        <f>H72+H76+H74</f>
        <v>300.6</v>
      </c>
      <c r="I71" s="83" t="s">
        <v>214</v>
      </c>
      <c r="J71" s="79">
        <v>50</v>
      </c>
    </row>
    <row r="72" spans="1:10" ht="30.75" customHeight="1">
      <c r="A72" s="36" t="s">
        <v>179</v>
      </c>
      <c r="B72" s="108" t="s">
        <v>90</v>
      </c>
      <c r="C72" s="103" t="s">
        <v>18</v>
      </c>
      <c r="D72" s="104" t="s">
        <v>34</v>
      </c>
      <c r="E72" s="105" t="s">
        <v>135</v>
      </c>
      <c r="F72" s="103" t="s">
        <v>49</v>
      </c>
      <c r="G72" s="33"/>
      <c r="H72" s="57">
        <f>H73</f>
        <v>260</v>
      </c>
      <c r="I72" s="83" t="s">
        <v>213</v>
      </c>
      <c r="J72" s="79">
        <f>J73</f>
        <v>44</v>
      </c>
    </row>
    <row r="73" spans="1:10" ht="18.75" customHeight="1">
      <c r="A73" s="36" t="s">
        <v>75</v>
      </c>
      <c r="B73" s="108" t="s">
        <v>90</v>
      </c>
      <c r="C73" s="103" t="s">
        <v>18</v>
      </c>
      <c r="D73" s="104" t="s">
        <v>34</v>
      </c>
      <c r="E73" s="105" t="s">
        <v>135</v>
      </c>
      <c r="F73" s="103" t="s">
        <v>49</v>
      </c>
      <c r="G73" s="33" t="s">
        <v>57</v>
      </c>
      <c r="H73" s="57">
        <v>260</v>
      </c>
      <c r="I73" s="83" t="s">
        <v>213</v>
      </c>
      <c r="J73" s="79">
        <v>44</v>
      </c>
    </row>
    <row r="74" spans="1:10" ht="30" customHeight="1">
      <c r="A74" s="36" t="s">
        <v>45</v>
      </c>
      <c r="B74" s="108" t="s">
        <v>90</v>
      </c>
      <c r="C74" s="103" t="s">
        <v>18</v>
      </c>
      <c r="D74" s="104" t="s">
        <v>34</v>
      </c>
      <c r="E74" s="105" t="s">
        <v>135</v>
      </c>
      <c r="F74" s="103" t="s">
        <v>50</v>
      </c>
      <c r="G74" s="33"/>
      <c r="H74" s="57">
        <f>H75</f>
        <v>0</v>
      </c>
      <c r="I74" s="83" t="s">
        <v>167</v>
      </c>
      <c r="J74" s="79">
        <v>0</v>
      </c>
    </row>
    <row r="75" spans="1:10" ht="16.5" customHeight="1">
      <c r="A75" s="36" t="s">
        <v>75</v>
      </c>
      <c r="B75" s="108" t="s">
        <v>90</v>
      </c>
      <c r="C75" s="103" t="s">
        <v>18</v>
      </c>
      <c r="D75" s="104" t="s">
        <v>34</v>
      </c>
      <c r="E75" s="105" t="s">
        <v>135</v>
      </c>
      <c r="F75" s="103" t="s">
        <v>50</v>
      </c>
      <c r="G75" s="33" t="s">
        <v>57</v>
      </c>
      <c r="H75" s="57">
        <v>0</v>
      </c>
      <c r="I75" s="83" t="s">
        <v>167</v>
      </c>
      <c r="J75" s="79">
        <v>0</v>
      </c>
    </row>
    <row r="76" spans="1:10" ht="30" customHeight="1">
      <c r="A76" s="36" t="s">
        <v>142</v>
      </c>
      <c r="B76" s="108" t="s">
        <v>90</v>
      </c>
      <c r="C76" s="103" t="s">
        <v>18</v>
      </c>
      <c r="D76" s="104" t="s">
        <v>34</v>
      </c>
      <c r="E76" s="105" t="s">
        <v>135</v>
      </c>
      <c r="F76" s="103" t="s">
        <v>143</v>
      </c>
      <c r="G76" s="33"/>
      <c r="H76" s="57">
        <f>H77</f>
        <v>40.6</v>
      </c>
      <c r="I76" s="83" t="s">
        <v>212</v>
      </c>
      <c r="J76" s="79">
        <f>J77</f>
        <v>93</v>
      </c>
    </row>
    <row r="77" spans="1:10" ht="16.5" customHeight="1">
      <c r="A77" s="36" t="s">
        <v>75</v>
      </c>
      <c r="B77" s="108" t="s">
        <v>90</v>
      </c>
      <c r="C77" s="103" t="s">
        <v>18</v>
      </c>
      <c r="D77" s="104" t="s">
        <v>34</v>
      </c>
      <c r="E77" s="105" t="s">
        <v>135</v>
      </c>
      <c r="F77" s="103" t="s">
        <v>143</v>
      </c>
      <c r="G77" s="33" t="s">
        <v>57</v>
      </c>
      <c r="H77" s="57">
        <v>40.6</v>
      </c>
      <c r="I77" s="83" t="s">
        <v>212</v>
      </c>
      <c r="J77" s="79">
        <v>93</v>
      </c>
    </row>
    <row r="78" spans="1:10" ht="30.75" customHeight="1">
      <c r="A78" s="36" t="s">
        <v>60</v>
      </c>
      <c r="B78" s="108" t="s">
        <v>90</v>
      </c>
      <c r="C78" s="103" t="s">
        <v>18</v>
      </c>
      <c r="D78" s="104" t="s">
        <v>34</v>
      </c>
      <c r="E78" s="105" t="s">
        <v>135</v>
      </c>
      <c r="F78" s="103" t="s">
        <v>58</v>
      </c>
      <c r="G78" s="33"/>
      <c r="H78" s="57">
        <f>H79</f>
        <v>63.9</v>
      </c>
      <c r="I78" s="83" t="s">
        <v>211</v>
      </c>
      <c r="J78" s="79">
        <f>J79</f>
        <v>58</v>
      </c>
    </row>
    <row r="79" spans="1:10" ht="30.75" customHeight="1">
      <c r="A79" s="36" t="s">
        <v>61</v>
      </c>
      <c r="B79" s="108" t="s">
        <v>90</v>
      </c>
      <c r="C79" s="103" t="s">
        <v>18</v>
      </c>
      <c r="D79" s="104" t="s">
        <v>34</v>
      </c>
      <c r="E79" s="105" t="s">
        <v>135</v>
      </c>
      <c r="F79" s="103" t="s">
        <v>59</v>
      </c>
      <c r="G79" s="33"/>
      <c r="H79" s="57">
        <f>H80</f>
        <v>63.9</v>
      </c>
      <c r="I79" s="83" t="s">
        <v>211</v>
      </c>
      <c r="J79" s="79">
        <f>J80</f>
        <v>58</v>
      </c>
    </row>
    <row r="80" spans="1:10" ht="30" customHeight="1">
      <c r="A80" s="36" t="s">
        <v>62</v>
      </c>
      <c r="B80" s="108" t="s">
        <v>90</v>
      </c>
      <c r="C80" s="103" t="s">
        <v>18</v>
      </c>
      <c r="D80" s="104" t="s">
        <v>34</v>
      </c>
      <c r="E80" s="105" t="s">
        <v>135</v>
      </c>
      <c r="F80" s="103" t="s">
        <v>52</v>
      </c>
      <c r="G80" s="33"/>
      <c r="H80" s="57">
        <f>H81</f>
        <v>63.9</v>
      </c>
      <c r="I80" s="83" t="s">
        <v>211</v>
      </c>
      <c r="J80" s="79">
        <f>J81</f>
        <v>58</v>
      </c>
    </row>
    <row r="81" spans="1:10" ht="16.5" customHeight="1">
      <c r="A81" s="36" t="s">
        <v>75</v>
      </c>
      <c r="B81" s="108" t="s">
        <v>90</v>
      </c>
      <c r="C81" s="103" t="s">
        <v>18</v>
      </c>
      <c r="D81" s="104" t="s">
        <v>34</v>
      </c>
      <c r="E81" s="105" t="s">
        <v>135</v>
      </c>
      <c r="F81" s="103" t="s">
        <v>52</v>
      </c>
      <c r="G81" s="33" t="s">
        <v>57</v>
      </c>
      <c r="H81" s="57">
        <v>63.9</v>
      </c>
      <c r="I81" s="83" t="s">
        <v>211</v>
      </c>
      <c r="J81" s="79">
        <v>58</v>
      </c>
    </row>
    <row r="82" spans="1:10" ht="16.5" customHeight="1">
      <c r="A82" s="36" t="s">
        <v>63</v>
      </c>
      <c r="B82" s="108" t="s">
        <v>90</v>
      </c>
      <c r="C82" s="103" t="s">
        <v>18</v>
      </c>
      <c r="D82" s="104" t="s">
        <v>34</v>
      </c>
      <c r="E82" s="105" t="s">
        <v>135</v>
      </c>
      <c r="F82" s="103" t="s">
        <v>64</v>
      </c>
      <c r="G82" s="33"/>
      <c r="H82" s="57">
        <f>H83</f>
        <v>10.9</v>
      </c>
      <c r="I82" s="83" t="s">
        <v>196</v>
      </c>
      <c r="J82" s="79">
        <f>J83</f>
        <v>0.6</v>
      </c>
    </row>
    <row r="83" spans="1:10" ht="16.5" customHeight="1">
      <c r="A83" s="36" t="s">
        <v>150</v>
      </c>
      <c r="B83" s="108" t="s">
        <v>90</v>
      </c>
      <c r="C83" s="103" t="s">
        <v>18</v>
      </c>
      <c r="D83" s="104" t="s">
        <v>34</v>
      </c>
      <c r="E83" s="105" t="s">
        <v>135</v>
      </c>
      <c r="F83" s="103" t="s">
        <v>65</v>
      </c>
      <c r="G83" s="33"/>
      <c r="H83" s="57">
        <f>H84+H86+H88</f>
        <v>10.9</v>
      </c>
      <c r="I83" s="83" t="s">
        <v>196</v>
      </c>
      <c r="J83" s="79">
        <v>0.6</v>
      </c>
    </row>
    <row r="84" spans="1:10" ht="27" customHeight="1">
      <c r="A84" s="36" t="s">
        <v>46</v>
      </c>
      <c r="B84" s="108" t="s">
        <v>90</v>
      </c>
      <c r="C84" s="103" t="s">
        <v>18</v>
      </c>
      <c r="D84" s="104" t="s">
        <v>34</v>
      </c>
      <c r="E84" s="105" t="s">
        <v>135</v>
      </c>
      <c r="F84" s="103" t="s">
        <v>47</v>
      </c>
      <c r="G84" s="33"/>
      <c r="H84" s="57">
        <f>H85</f>
        <v>9.4</v>
      </c>
      <c r="I84" s="83" t="s">
        <v>197</v>
      </c>
      <c r="J84" s="79">
        <f>J85</f>
        <v>100</v>
      </c>
    </row>
    <row r="85" spans="1:10" ht="16.5" customHeight="1">
      <c r="A85" s="36" t="s">
        <v>75</v>
      </c>
      <c r="B85" s="108" t="s">
        <v>90</v>
      </c>
      <c r="C85" s="103" t="s">
        <v>18</v>
      </c>
      <c r="D85" s="104" t="s">
        <v>34</v>
      </c>
      <c r="E85" s="105" t="s">
        <v>135</v>
      </c>
      <c r="F85" s="103" t="s">
        <v>47</v>
      </c>
      <c r="G85" s="33" t="s">
        <v>57</v>
      </c>
      <c r="H85" s="57">
        <v>9.4</v>
      </c>
      <c r="I85" s="83" t="s">
        <v>197</v>
      </c>
      <c r="J85" s="79">
        <v>100</v>
      </c>
    </row>
    <row r="86" spans="1:10" ht="16.5" customHeight="1">
      <c r="A86" s="36" t="s">
        <v>127</v>
      </c>
      <c r="B86" s="108" t="s">
        <v>90</v>
      </c>
      <c r="C86" s="103" t="s">
        <v>18</v>
      </c>
      <c r="D86" s="104" t="s">
        <v>34</v>
      </c>
      <c r="E86" s="105" t="s">
        <v>135</v>
      </c>
      <c r="F86" s="103" t="s">
        <v>48</v>
      </c>
      <c r="G86" s="33"/>
      <c r="H86" s="57">
        <f>H87</f>
        <v>0</v>
      </c>
      <c r="I86" s="83" t="s">
        <v>167</v>
      </c>
      <c r="J86" s="79">
        <f>J87</f>
        <v>0</v>
      </c>
    </row>
    <row r="87" spans="1:10" ht="16.5" customHeight="1">
      <c r="A87" s="36" t="s">
        <v>75</v>
      </c>
      <c r="B87" s="108" t="s">
        <v>90</v>
      </c>
      <c r="C87" s="103" t="s">
        <v>18</v>
      </c>
      <c r="D87" s="104" t="s">
        <v>34</v>
      </c>
      <c r="E87" s="105" t="s">
        <v>135</v>
      </c>
      <c r="F87" s="103" t="s">
        <v>48</v>
      </c>
      <c r="G87" s="33" t="s">
        <v>57</v>
      </c>
      <c r="H87" s="57">
        <v>0</v>
      </c>
      <c r="I87" s="83" t="s">
        <v>167</v>
      </c>
      <c r="J87" s="79">
        <v>0</v>
      </c>
    </row>
    <row r="88" spans="1:10" ht="16.5" customHeight="1">
      <c r="A88" s="36" t="s">
        <v>125</v>
      </c>
      <c r="B88" s="108" t="s">
        <v>90</v>
      </c>
      <c r="C88" s="103" t="s">
        <v>18</v>
      </c>
      <c r="D88" s="104" t="s">
        <v>34</v>
      </c>
      <c r="E88" s="105" t="s">
        <v>135</v>
      </c>
      <c r="F88" s="103" t="s">
        <v>126</v>
      </c>
      <c r="G88" s="33"/>
      <c r="H88" s="57">
        <f>H89</f>
        <v>1.5</v>
      </c>
      <c r="I88" s="83" t="s">
        <v>196</v>
      </c>
      <c r="J88" s="79">
        <f>J89</f>
        <v>6</v>
      </c>
    </row>
    <row r="89" spans="1:10" ht="16.5" customHeight="1">
      <c r="A89" s="36" t="s">
        <v>75</v>
      </c>
      <c r="B89" s="108" t="s">
        <v>90</v>
      </c>
      <c r="C89" s="103" t="s">
        <v>18</v>
      </c>
      <c r="D89" s="104" t="s">
        <v>34</v>
      </c>
      <c r="E89" s="105" t="s">
        <v>135</v>
      </c>
      <c r="F89" s="103" t="s">
        <v>126</v>
      </c>
      <c r="G89" s="33" t="s">
        <v>57</v>
      </c>
      <c r="H89" s="57">
        <v>1.5</v>
      </c>
      <c r="I89" s="83" t="s">
        <v>196</v>
      </c>
      <c r="J89" s="79">
        <v>6</v>
      </c>
    </row>
    <row r="90" spans="1:10" ht="19.5" customHeight="1">
      <c r="A90" s="27" t="s">
        <v>83</v>
      </c>
      <c r="B90" s="110" t="s">
        <v>90</v>
      </c>
      <c r="C90" s="111" t="s">
        <v>84</v>
      </c>
      <c r="D90" s="113"/>
      <c r="E90" s="114"/>
      <c r="F90" s="104"/>
      <c r="G90" s="34"/>
      <c r="H90" s="25">
        <f>SUM(H91)</f>
        <v>21.5</v>
      </c>
      <c r="I90" s="79">
        <f>I91</f>
        <v>10.1</v>
      </c>
      <c r="J90" s="79">
        <f>J91</f>
        <v>61</v>
      </c>
    </row>
    <row r="91" spans="1:10" ht="19.5" customHeight="1">
      <c r="A91" s="27" t="s">
        <v>85</v>
      </c>
      <c r="B91" s="110" t="s">
        <v>90</v>
      </c>
      <c r="C91" s="111" t="s">
        <v>84</v>
      </c>
      <c r="D91" s="113" t="s">
        <v>86</v>
      </c>
      <c r="E91" s="114"/>
      <c r="F91" s="113"/>
      <c r="G91" s="29"/>
      <c r="H91" s="25">
        <f>H92</f>
        <v>21.5</v>
      </c>
      <c r="I91" s="79">
        <f>I92</f>
        <v>10.1</v>
      </c>
      <c r="J91" s="79">
        <f>J92</f>
        <v>61</v>
      </c>
    </row>
    <row r="92" spans="1:10" ht="33" customHeight="1">
      <c r="A92" s="32" t="s">
        <v>38</v>
      </c>
      <c r="B92" s="102" t="s">
        <v>90</v>
      </c>
      <c r="C92" s="103" t="s">
        <v>84</v>
      </c>
      <c r="D92" s="104" t="s">
        <v>86</v>
      </c>
      <c r="E92" s="105" t="str">
        <f>E96</f>
        <v>БП00051180</v>
      </c>
      <c r="F92" s="103"/>
      <c r="G92" s="33"/>
      <c r="H92" s="57">
        <f>H93+H101</f>
        <v>21.5</v>
      </c>
      <c r="I92" s="79">
        <f>I93+I101</f>
        <v>10.1</v>
      </c>
      <c r="J92" s="79">
        <f>J93</f>
        <v>61</v>
      </c>
    </row>
    <row r="93" spans="1:10" ht="57.75" customHeight="1">
      <c r="A93" s="35" t="s">
        <v>54</v>
      </c>
      <c r="B93" s="106" t="s">
        <v>90</v>
      </c>
      <c r="C93" s="103" t="s">
        <v>84</v>
      </c>
      <c r="D93" s="104" t="s">
        <v>86</v>
      </c>
      <c r="E93" s="105" t="str">
        <f>E96</f>
        <v>БП00051180</v>
      </c>
      <c r="F93" s="104" t="s">
        <v>36</v>
      </c>
      <c r="G93" s="33"/>
      <c r="H93" s="57">
        <f>H94</f>
        <v>21.5</v>
      </c>
      <c r="I93" s="79">
        <f>I94</f>
        <v>10.1</v>
      </c>
      <c r="J93" s="79">
        <f>J94</f>
        <v>61</v>
      </c>
    </row>
    <row r="94" spans="1:10" ht="29.25" customHeight="1">
      <c r="A94" s="35" t="s">
        <v>55</v>
      </c>
      <c r="B94" s="106" t="s">
        <v>90</v>
      </c>
      <c r="C94" s="103" t="s">
        <v>84</v>
      </c>
      <c r="D94" s="104" t="s">
        <v>86</v>
      </c>
      <c r="E94" s="105" t="str">
        <f>E96</f>
        <v>БП00051180</v>
      </c>
      <c r="F94" s="104" t="s">
        <v>53</v>
      </c>
      <c r="G94" s="33"/>
      <c r="H94" s="57">
        <f>SUM(H96+H98+H100)</f>
        <v>21.5</v>
      </c>
      <c r="I94" s="79">
        <f>I95+I99</f>
        <v>10.1</v>
      </c>
      <c r="J94" s="79">
        <v>61</v>
      </c>
    </row>
    <row r="95" spans="1:10" ht="30.75" customHeight="1">
      <c r="A95" s="14" t="s">
        <v>154</v>
      </c>
      <c r="B95" s="107" t="s">
        <v>90</v>
      </c>
      <c r="C95" s="103" t="s">
        <v>84</v>
      </c>
      <c r="D95" s="104" t="s">
        <v>86</v>
      </c>
      <c r="E95" s="105" t="str">
        <f>E96</f>
        <v>БП00051180</v>
      </c>
      <c r="F95" s="103" t="s">
        <v>49</v>
      </c>
      <c r="G95" s="33"/>
      <c r="H95" s="57">
        <f>SUM(H96)</f>
        <v>16.5</v>
      </c>
      <c r="I95" s="79">
        <f>I96</f>
        <v>7.8</v>
      </c>
      <c r="J95" s="79">
        <f>J96</f>
        <v>47</v>
      </c>
    </row>
    <row r="96" spans="1:10" ht="19.5" customHeight="1">
      <c r="A96" s="36" t="s">
        <v>152</v>
      </c>
      <c r="B96" s="108" t="s">
        <v>90</v>
      </c>
      <c r="C96" s="103" t="s">
        <v>84</v>
      </c>
      <c r="D96" s="104" t="s">
        <v>86</v>
      </c>
      <c r="E96" s="105" t="str">
        <f>ЦСТ!C8</f>
        <v>БП00051180</v>
      </c>
      <c r="F96" s="103" t="s">
        <v>49</v>
      </c>
      <c r="G96" s="33" t="s">
        <v>153</v>
      </c>
      <c r="H96" s="57">
        <v>16.5</v>
      </c>
      <c r="I96" s="79">
        <v>7.8</v>
      </c>
      <c r="J96" s="79">
        <v>47</v>
      </c>
    </row>
    <row r="97" spans="1:10" ht="18" customHeight="1">
      <c r="A97" s="14" t="s">
        <v>45</v>
      </c>
      <c r="B97" s="107" t="s">
        <v>90</v>
      </c>
      <c r="C97" s="103" t="s">
        <v>84</v>
      </c>
      <c r="D97" s="104" t="s">
        <v>86</v>
      </c>
      <c r="E97" s="105" t="str">
        <f>E98</f>
        <v>БП00051180</v>
      </c>
      <c r="F97" s="103" t="s">
        <v>50</v>
      </c>
      <c r="G97" s="33"/>
      <c r="H97" s="57">
        <f>SUM(H98)</f>
        <v>0</v>
      </c>
      <c r="I97" s="79">
        <f>I98</f>
        <v>0</v>
      </c>
      <c r="J97" s="79">
        <f>J98</f>
        <v>0</v>
      </c>
    </row>
    <row r="98" spans="1:10" ht="21" customHeight="1">
      <c r="A98" s="36" t="s">
        <v>152</v>
      </c>
      <c r="B98" s="108" t="s">
        <v>90</v>
      </c>
      <c r="C98" s="103" t="s">
        <v>84</v>
      </c>
      <c r="D98" s="104" t="s">
        <v>86</v>
      </c>
      <c r="E98" s="105" t="str">
        <f>ЦСТ!C8</f>
        <v>БП00051180</v>
      </c>
      <c r="F98" s="103" t="s">
        <v>50</v>
      </c>
      <c r="G98" s="33" t="s">
        <v>153</v>
      </c>
      <c r="H98" s="57"/>
      <c r="I98" s="79">
        <v>0</v>
      </c>
      <c r="J98" s="79">
        <v>0</v>
      </c>
    </row>
    <row r="99" spans="1:10" ht="45" customHeight="1">
      <c r="A99" s="36" t="s">
        <v>144</v>
      </c>
      <c r="B99" s="109" t="s">
        <v>90</v>
      </c>
      <c r="C99" s="103" t="s">
        <v>84</v>
      </c>
      <c r="D99" s="104" t="s">
        <v>86</v>
      </c>
      <c r="E99" s="105" t="str">
        <f>E98</f>
        <v>БП00051180</v>
      </c>
      <c r="F99" s="103" t="s">
        <v>143</v>
      </c>
      <c r="G99" s="33"/>
      <c r="H99" s="57">
        <f>H100</f>
        <v>5</v>
      </c>
      <c r="I99" s="79">
        <f>I100</f>
        <v>2.3</v>
      </c>
      <c r="J99" s="79">
        <f>J100</f>
        <v>46</v>
      </c>
    </row>
    <row r="100" spans="1:10" ht="21" customHeight="1">
      <c r="A100" s="36" t="s">
        <v>152</v>
      </c>
      <c r="B100" s="109" t="s">
        <v>90</v>
      </c>
      <c r="C100" s="103" t="s">
        <v>84</v>
      </c>
      <c r="D100" s="104" t="s">
        <v>86</v>
      </c>
      <c r="E100" s="105" t="str">
        <f>E99</f>
        <v>БП00051180</v>
      </c>
      <c r="F100" s="103" t="s">
        <v>143</v>
      </c>
      <c r="G100" s="33" t="s">
        <v>153</v>
      </c>
      <c r="H100" s="57">
        <v>5</v>
      </c>
      <c r="I100" s="79">
        <v>2.3</v>
      </c>
      <c r="J100" s="79">
        <v>46</v>
      </c>
    </row>
    <row r="101" spans="1:10" ht="25.5" customHeight="1">
      <c r="A101" s="35" t="s">
        <v>60</v>
      </c>
      <c r="B101" s="115" t="s">
        <v>90</v>
      </c>
      <c r="C101" s="103" t="s">
        <v>84</v>
      </c>
      <c r="D101" s="104" t="s">
        <v>86</v>
      </c>
      <c r="E101" s="105" t="str">
        <f>E104</f>
        <v>БП00051180</v>
      </c>
      <c r="F101" s="103" t="s">
        <v>58</v>
      </c>
      <c r="G101" s="33"/>
      <c r="H101" s="57">
        <f>H104</f>
        <v>0</v>
      </c>
      <c r="I101" s="79">
        <f aca="true" t="shared" si="5" ref="I101:J103">I102</f>
        <v>0</v>
      </c>
      <c r="J101" s="79">
        <f t="shared" si="5"/>
        <v>0</v>
      </c>
    </row>
    <row r="102" spans="1:10" ht="27" customHeight="1">
      <c r="A102" s="35" t="s">
        <v>61</v>
      </c>
      <c r="B102" s="106" t="s">
        <v>90</v>
      </c>
      <c r="C102" s="103" t="s">
        <v>84</v>
      </c>
      <c r="D102" s="104" t="s">
        <v>86</v>
      </c>
      <c r="E102" s="105" t="str">
        <f>E104</f>
        <v>БП00051180</v>
      </c>
      <c r="F102" s="103" t="s">
        <v>59</v>
      </c>
      <c r="G102" s="33"/>
      <c r="H102" s="57">
        <f>H104</f>
        <v>0</v>
      </c>
      <c r="I102" s="79">
        <f t="shared" si="5"/>
        <v>0</v>
      </c>
      <c r="J102" s="79">
        <f t="shared" si="5"/>
        <v>0</v>
      </c>
    </row>
    <row r="103" spans="1:10" ht="30" customHeight="1">
      <c r="A103" s="35" t="s">
        <v>62</v>
      </c>
      <c r="B103" s="106" t="s">
        <v>90</v>
      </c>
      <c r="C103" s="103" t="s">
        <v>84</v>
      </c>
      <c r="D103" s="104" t="s">
        <v>86</v>
      </c>
      <c r="E103" s="105" t="str">
        <f>E104</f>
        <v>БП00051180</v>
      </c>
      <c r="F103" s="103" t="s">
        <v>52</v>
      </c>
      <c r="G103" s="33"/>
      <c r="H103" s="57">
        <f>SUM(H104)</f>
        <v>0</v>
      </c>
      <c r="I103" s="79">
        <f t="shared" si="5"/>
        <v>0</v>
      </c>
      <c r="J103" s="79">
        <f t="shared" si="5"/>
        <v>0</v>
      </c>
    </row>
    <row r="104" spans="1:10" ht="21.75" customHeight="1">
      <c r="A104" s="36" t="s">
        <v>29</v>
      </c>
      <c r="B104" s="108" t="s">
        <v>90</v>
      </c>
      <c r="C104" s="103" t="s">
        <v>84</v>
      </c>
      <c r="D104" s="104" t="s">
        <v>86</v>
      </c>
      <c r="E104" s="105" t="str">
        <f>ЦСТ!C8</f>
        <v>БП00051180</v>
      </c>
      <c r="F104" s="103" t="s">
        <v>52</v>
      </c>
      <c r="G104" s="33" t="s">
        <v>153</v>
      </c>
      <c r="H104" s="57">
        <v>0</v>
      </c>
      <c r="I104" s="79">
        <v>0</v>
      </c>
      <c r="J104" s="79">
        <v>0</v>
      </c>
    </row>
    <row r="105" spans="1:10" ht="17.25" customHeight="1">
      <c r="A105" s="27" t="s">
        <v>7</v>
      </c>
      <c r="B105" s="110" t="s">
        <v>90</v>
      </c>
      <c r="C105" s="111" t="s">
        <v>19</v>
      </c>
      <c r="D105" s="104"/>
      <c r="E105" s="105"/>
      <c r="F105" s="116"/>
      <c r="G105" s="34"/>
      <c r="H105" s="25">
        <f>H106+H117+H128</f>
        <v>171.4</v>
      </c>
      <c r="I105" s="80">
        <f>I106+I117</f>
        <v>78.1</v>
      </c>
      <c r="J105" s="80">
        <v>46</v>
      </c>
    </row>
    <row r="106" spans="1:10" s="58" customFormat="1" ht="17.25" customHeight="1">
      <c r="A106" s="27" t="s">
        <v>104</v>
      </c>
      <c r="B106" s="110" t="s">
        <v>90</v>
      </c>
      <c r="C106" s="111" t="s">
        <v>19</v>
      </c>
      <c r="D106" s="113" t="s">
        <v>105</v>
      </c>
      <c r="E106" s="114"/>
      <c r="F106" s="117"/>
      <c r="G106" s="29"/>
      <c r="H106" s="25">
        <f>H111+H116</f>
        <v>0.8</v>
      </c>
      <c r="I106" s="80">
        <f>I107+I112</f>
        <v>0</v>
      </c>
      <c r="J106" s="80">
        <v>0</v>
      </c>
    </row>
    <row r="107" spans="1:10" s="63" customFormat="1" ht="47.25" customHeight="1">
      <c r="A107" s="64" t="s">
        <v>106</v>
      </c>
      <c r="B107" s="118" t="s">
        <v>90</v>
      </c>
      <c r="C107" s="119" t="s">
        <v>19</v>
      </c>
      <c r="D107" s="120" t="s">
        <v>105</v>
      </c>
      <c r="E107" s="105" t="str">
        <f>E111</f>
        <v>БП00089060</v>
      </c>
      <c r="F107" s="121"/>
      <c r="G107" s="67"/>
      <c r="H107" s="86">
        <f>H108</f>
        <v>0.4</v>
      </c>
      <c r="I107" s="81">
        <f>I108</f>
        <v>0</v>
      </c>
      <c r="J107" s="81">
        <f>J108</f>
        <v>0</v>
      </c>
    </row>
    <row r="108" spans="1:10" ht="30.75" customHeight="1">
      <c r="A108" s="35" t="s">
        <v>60</v>
      </c>
      <c r="B108" s="106" t="s">
        <v>90</v>
      </c>
      <c r="C108" s="103" t="s">
        <v>19</v>
      </c>
      <c r="D108" s="103" t="s">
        <v>105</v>
      </c>
      <c r="E108" s="112" t="str">
        <f>E111</f>
        <v>БП00089060</v>
      </c>
      <c r="F108" s="104" t="s">
        <v>58</v>
      </c>
      <c r="G108" s="34"/>
      <c r="H108" s="57">
        <f>SUM(H111)</f>
        <v>0.4</v>
      </c>
      <c r="I108" s="79">
        <f aca="true" t="shared" si="6" ref="I108:J110">I109</f>
        <v>0</v>
      </c>
      <c r="J108" s="79">
        <f t="shared" si="6"/>
        <v>0</v>
      </c>
    </row>
    <row r="109" spans="1:10" ht="33.75" customHeight="1">
      <c r="A109" s="35" t="s">
        <v>61</v>
      </c>
      <c r="B109" s="106" t="s">
        <v>90</v>
      </c>
      <c r="C109" s="103" t="s">
        <v>19</v>
      </c>
      <c r="D109" s="103" t="s">
        <v>105</v>
      </c>
      <c r="E109" s="112" t="str">
        <f>E111</f>
        <v>БП00089060</v>
      </c>
      <c r="F109" s="104" t="s">
        <v>59</v>
      </c>
      <c r="G109" s="34"/>
      <c r="H109" s="57">
        <f>SUM(H111)</f>
        <v>0.4</v>
      </c>
      <c r="I109" s="79">
        <f t="shared" si="6"/>
        <v>0</v>
      </c>
      <c r="J109" s="79">
        <f t="shared" si="6"/>
        <v>0</v>
      </c>
    </row>
    <row r="110" spans="1:10" ht="35.25" customHeight="1">
      <c r="A110" s="14" t="s">
        <v>51</v>
      </c>
      <c r="B110" s="107" t="s">
        <v>90</v>
      </c>
      <c r="C110" s="103" t="s">
        <v>19</v>
      </c>
      <c r="D110" s="103" t="s">
        <v>105</v>
      </c>
      <c r="E110" s="112" t="str">
        <f>E111</f>
        <v>БП00089060</v>
      </c>
      <c r="F110" s="104" t="s">
        <v>52</v>
      </c>
      <c r="G110" s="34"/>
      <c r="H110" s="57">
        <f>SUM(H111)</f>
        <v>0.4</v>
      </c>
      <c r="I110" s="79">
        <f t="shared" si="6"/>
        <v>0</v>
      </c>
      <c r="J110" s="79">
        <f t="shared" si="6"/>
        <v>0</v>
      </c>
    </row>
    <row r="111" spans="1:10" ht="21" customHeight="1">
      <c r="A111" s="46" t="s">
        <v>152</v>
      </c>
      <c r="B111" s="122" t="s">
        <v>90</v>
      </c>
      <c r="C111" s="103" t="s">
        <v>19</v>
      </c>
      <c r="D111" s="103" t="s">
        <v>105</v>
      </c>
      <c r="E111" s="112" t="str">
        <f>ЦСТ!C24</f>
        <v>БП00089060</v>
      </c>
      <c r="F111" s="104" t="s">
        <v>52</v>
      </c>
      <c r="G111" s="34" t="s">
        <v>153</v>
      </c>
      <c r="H111" s="57">
        <v>0.4</v>
      </c>
      <c r="I111" s="79">
        <v>0</v>
      </c>
      <c r="J111" s="79">
        <v>0</v>
      </c>
    </row>
    <row r="112" spans="1:10" s="63" customFormat="1" ht="63" customHeight="1">
      <c r="A112" s="64" t="s">
        <v>112</v>
      </c>
      <c r="B112" s="118" t="s">
        <v>90</v>
      </c>
      <c r="C112" s="119" t="s">
        <v>19</v>
      </c>
      <c r="D112" s="120" t="s">
        <v>105</v>
      </c>
      <c r="E112" s="105" t="str">
        <f>E116</f>
        <v>БП00089070</v>
      </c>
      <c r="F112" s="121"/>
      <c r="G112" s="67"/>
      <c r="H112" s="86">
        <f>H113</f>
        <v>0.4</v>
      </c>
      <c r="I112" s="81">
        <f>I113</f>
        <v>0</v>
      </c>
      <c r="J112" s="81">
        <f>J113</f>
        <v>0</v>
      </c>
    </row>
    <row r="113" spans="1:10" ht="30.75" customHeight="1">
      <c r="A113" s="35" t="s">
        <v>60</v>
      </c>
      <c r="B113" s="106" t="s">
        <v>90</v>
      </c>
      <c r="C113" s="103" t="s">
        <v>19</v>
      </c>
      <c r="D113" s="103" t="s">
        <v>105</v>
      </c>
      <c r="E113" s="112" t="str">
        <f>E116</f>
        <v>БП00089070</v>
      </c>
      <c r="F113" s="104" t="s">
        <v>58</v>
      </c>
      <c r="G113" s="34"/>
      <c r="H113" s="57">
        <f>SUM(H116)</f>
        <v>0.4</v>
      </c>
      <c r="I113" s="79">
        <f aca="true" t="shared" si="7" ref="I113:J115">I114</f>
        <v>0</v>
      </c>
      <c r="J113" s="79">
        <f t="shared" si="7"/>
        <v>0</v>
      </c>
    </row>
    <row r="114" spans="1:10" ht="33.75" customHeight="1">
      <c r="A114" s="35" t="s">
        <v>61</v>
      </c>
      <c r="B114" s="106" t="s">
        <v>90</v>
      </c>
      <c r="C114" s="103" t="s">
        <v>19</v>
      </c>
      <c r="D114" s="103" t="s">
        <v>105</v>
      </c>
      <c r="E114" s="112" t="str">
        <f>E116</f>
        <v>БП00089070</v>
      </c>
      <c r="F114" s="104" t="s">
        <v>59</v>
      </c>
      <c r="G114" s="34"/>
      <c r="H114" s="57">
        <f>SUM(H116)</f>
        <v>0.4</v>
      </c>
      <c r="I114" s="79">
        <f t="shared" si="7"/>
        <v>0</v>
      </c>
      <c r="J114" s="79">
        <f t="shared" si="7"/>
        <v>0</v>
      </c>
    </row>
    <row r="115" spans="1:10" ht="35.25" customHeight="1">
      <c r="A115" s="14" t="s">
        <v>51</v>
      </c>
      <c r="B115" s="107" t="s">
        <v>90</v>
      </c>
      <c r="C115" s="103" t="s">
        <v>19</v>
      </c>
      <c r="D115" s="103" t="s">
        <v>105</v>
      </c>
      <c r="E115" s="112" t="str">
        <f>E116</f>
        <v>БП00089070</v>
      </c>
      <c r="F115" s="104" t="s">
        <v>52</v>
      </c>
      <c r="G115" s="34"/>
      <c r="H115" s="57">
        <f>SUM(H116)</f>
        <v>0.4</v>
      </c>
      <c r="I115" s="79">
        <f t="shared" si="7"/>
        <v>0</v>
      </c>
      <c r="J115" s="79">
        <f t="shared" si="7"/>
        <v>0</v>
      </c>
    </row>
    <row r="116" spans="1:10" ht="21" customHeight="1">
      <c r="A116" s="46" t="s">
        <v>152</v>
      </c>
      <c r="B116" s="122" t="s">
        <v>90</v>
      </c>
      <c r="C116" s="103" t="s">
        <v>19</v>
      </c>
      <c r="D116" s="103" t="s">
        <v>105</v>
      </c>
      <c r="E116" s="112" t="str">
        <f>ЦСТ!C25</f>
        <v>БП00089070</v>
      </c>
      <c r="F116" s="104" t="s">
        <v>52</v>
      </c>
      <c r="G116" s="34" t="s">
        <v>153</v>
      </c>
      <c r="H116" s="57">
        <v>0.4</v>
      </c>
      <c r="I116" s="79">
        <v>0</v>
      </c>
      <c r="J116" s="79">
        <v>0</v>
      </c>
    </row>
    <row r="117" spans="1:10" ht="19.5" customHeight="1">
      <c r="A117" s="27" t="s">
        <v>41</v>
      </c>
      <c r="B117" s="110" t="s">
        <v>90</v>
      </c>
      <c r="C117" s="111" t="s">
        <v>19</v>
      </c>
      <c r="D117" s="111" t="s">
        <v>42</v>
      </c>
      <c r="E117" s="114"/>
      <c r="F117" s="117"/>
      <c r="G117" s="29"/>
      <c r="H117" s="73">
        <f>SUM(H122+H127)</f>
        <v>170.6</v>
      </c>
      <c r="I117" s="80">
        <f aca="true" t="shared" si="8" ref="I117:J121">I118</f>
        <v>78.1</v>
      </c>
      <c r="J117" s="80">
        <f t="shared" si="8"/>
        <v>46</v>
      </c>
    </row>
    <row r="118" spans="1:10" s="63" customFormat="1" ht="31.5" customHeight="1">
      <c r="A118" s="64" t="s">
        <v>113</v>
      </c>
      <c r="B118" s="118" t="s">
        <v>90</v>
      </c>
      <c r="C118" s="119" t="s">
        <v>19</v>
      </c>
      <c r="D118" s="120" t="s">
        <v>42</v>
      </c>
      <c r="E118" s="105" t="str">
        <f>E122</f>
        <v>БП00089990</v>
      </c>
      <c r="F118" s="121"/>
      <c r="G118" s="67"/>
      <c r="H118" s="86">
        <f>H119</f>
        <v>170.6</v>
      </c>
      <c r="I118" s="81">
        <f t="shared" si="8"/>
        <v>78.1</v>
      </c>
      <c r="J118" s="81">
        <f t="shared" si="8"/>
        <v>46</v>
      </c>
    </row>
    <row r="119" spans="1:10" ht="30.75" customHeight="1">
      <c r="A119" s="35" t="s">
        <v>60</v>
      </c>
      <c r="B119" s="106" t="s">
        <v>90</v>
      </c>
      <c r="C119" s="103" t="s">
        <v>19</v>
      </c>
      <c r="D119" s="103" t="s">
        <v>42</v>
      </c>
      <c r="E119" s="112" t="str">
        <f>E122</f>
        <v>БП00089990</v>
      </c>
      <c r="F119" s="104" t="s">
        <v>58</v>
      </c>
      <c r="G119" s="34"/>
      <c r="H119" s="57">
        <f>SUM(H122)</f>
        <v>170.6</v>
      </c>
      <c r="I119" s="79">
        <f t="shared" si="8"/>
        <v>78.1</v>
      </c>
      <c r="J119" s="79">
        <f t="shared" si="8"/>
        <v>46</v>
      </c>
    </row>
    <row r="120" spans="1:10" ht="33.75" customHeight="1">
      <c r="A120" s="35" t="s">
        <v>61</v>
      </c>
      <c r="B120" s="106" t="s">
        <v>90</v>
      </c>
      <c r="C120" s="103" t="s">
        <v>19</v>
      </c>
      <c r="D120" s="103" t="s">
        <v>42</v>
      </c>
      <c r="E120" s="112" t="str">
        <f>E122</f>
        <v>БП00089990</v>
      </c>
      <c r="F120" s="104" t="s">
        <v>59</v>
      </c>
      <c r="G120" s="34"/>
      <c r="H120" s="57">
        <f>SUM(H122)</f>
        <v>170.6</v>
      </c>
      <c r="I120" s="79">
        <f t="shared" si="8"/>
        <v>78.1</v>
      </c>
      <c r="J120" s="79">
        <f t="shared" si="8"/>
        <v>46</v>
      </c>
    </row>
    <row r="121" spans="1:10" ht="35.25" customHeight="1">
      <c r="A121" s="14" t="s">
        <v>51</v>
      </c>
      <c r="B121" s="107" t="s">
        <v>90</v>
      </c>
      <c r="C121" s="103" t="s">
        <v>19</v>
      </c>
      <c r="D121" s="103" t="s">
        <v>42</v>
      </c>
      <c r="E121" s="112" t="str">
        <f>E122</f>
        <v>БП00089990</v>
      </c>
      <c r="F121" s="104" t="s">
        <v>52</v>
      </c>
      <c r="G121" s="34"/>
      <c r="H121" s="57">
        <f>SUM(H122)</f>
        <v>170.6</v>
      </c>
      <c r="I121" s="79">
        <f t="shared" si="8"/>
        <v>78.1</v>
      </c>
      <c r="J121" s="79">
        <f t="shared" si="8"/>
        <v>46</v>
      </c>
    </row>
    <row r="122" spans="1:10" ht="21" customHeight="1">
      <c r="A122" s="46" t="s">
        <v>152</v>
      </c>
      <c r="B122" s="122" t="s">
        <v>90</v>
      </c>
      <c r="C122" s="103" t="s">
        <v>19</v>
      </c>
      <c r="D122" s="103" t="s">
        <v>42</v>
      </c>
      <c r="E122" s="112" t="str">
        <f>ЦСТ!C26</f>
        <v>БП00089990</v>
      </c>
      <c r="F122" s="104" t="s">
        <v>52</v>
      </c>
      <c r="G122" s="34" t="s">
        <v>153</v>
      </c>
      <c r="H122" s="57">
        <v>170.6</v>
      </c>
      <c r="I122" s="79">
        <v>78.1</v>
      </c>
      <c r="J122" s="79">
        <v>46</v>
      </c>
    </row>
    <row r="123" spans="1:10" s="63" customFormat="1" ht="24" customHeight="1">
      <c r="A123" s="64" t="s">
        <v>114</v>
      </c>
      <c r="B123" s="118" t="s">
        <v>90</v>
      </c>
      <c r="C123" s="119" t="s">
        <v>19</v>
      </c>
      <c r="D123" s="119" t="s">
        <v>42</v>
      </c>
      <c r="E123" s="112" t="str">
        <f>E127</f>
        <v>БП00099950</v>
      </c>
      <c r="F123" s="120"/>
      <c r="G123" s="67"/>
      <c r="H123" s="86">
        <f>SUM(H127)</f>
        <v>0</v>
      </c>
      <c r="I123" s="81">
        <v>0</v>
      </c>
      <c r="J123" s="81">
        <v>0</v>
      </c>
    </row>
    <row r="124" spans="1:10" ht="30.75" customHeight="1">
      <c r="A124" s="35" t="s">
        <v>60</v>
      </c>
      <c r="B124" s="106" t="s">
        <v>90</v>
      </c>
      <c r="C124" s="103" t="s">
        <v>19</v>
      </c>
      <c r="D124" s="103" t="s">
        <v>42</v>
      </c>
      <c r="E124" s="112" t="str">
        <f>E127</f>
        <v>БП00099950</v>
      </c>
      <c r="F124" s="104" t="s">
        <v>58</v>
      </c>
      <c r="G124" s="34"/>
      <c r="H124" s="57">
        <f>SUM(H127)</f>
        <v>0</v>
      </c>
      <c r="I124" s="79">
        <v>0</v>
      </c>
      <c r="J124" s="79">
        <v>0</v>
      </c>
    </row>
    <row r="125" spans="1:10" ht="33.75" customHeight="1">
      <c r="A125" s="35" t="s">
        <v>61</v>
      </c>
      <c r="B125" s="106" t="s">
        <v>90</v>
      </c>
      <c r="C125" s="103" t="s">
        <v>19</v>
      </c>
      <c r="D125" s="103" t="s">
        <v>42</v>
      </c>
      <c r="E125" s="112" t="str">
        <f>E127</f>
        <v>БП00099950</v>
      </c>
      <c r="F125" s="104" t="s">
        <v>59</v>
      </c>
      <c r="G125" s="34"/>
      <c r="H125" s="57">
        <f>SUM(H127)</f>
        <v>0</v>
      </c>
      <c r="I125" s="79">
        <v>0</v>
      </c>
      <c r="J125" s="79">
        <v>0</v>
      </c>
    </row>
    <row r="126" spans="1:10" ht="35.25" customHeight="1">
      <c r="A126" s="14" t="s">
        <v>51</v>
      </c>
      <c r="B126" s="107" t="s">
        <v>90</v>
      </c>
      <c r="C126" s="103" t="s">
        <v>19</v>
      </c>
      <c r="D126" s="103" t="s">
        <v>42</v>
      </c>
      <c r="E126" s="112" t="str">
        <f>E127</f>
        <v>БП00099950</v>
      </c>
      <c r="F126" s="104" t="s">
        <v>52</v>
      </c>
      <c r="G126" s="34"/>
      <c r="H126" s="57">
        <f>SUM(H127)</f>
        <v>0</v>
      </c>
      <c r="I126" s="79">
        <v>0</v>
      </c>
      <c r="J126" s="79">
        <v>0</v>
      </c>
    </row>
    <row r="127" spans="1:10" ht="21" customHeight="1">
      <c r="A127" s="46" t="s">
        <v>152</v>
      </c>
      <c r="B127" s="122" t="s">
        <v>90</v>
      </c>
      <c r="C127" s="103" t="s">
        <v>19</v>
      </c>
      <c r="D127" s="103" t="s">
        <v>42</v>
      </c>
      <c r="E127" s="112" t="str">
        <f>ЦСТ!C10</f>
        <v>БП00099950</v>
      </c>
      <c r="F127" s="104" t="s">
        <v>52</v>
      </c>
      <c r="G127" s="34" t="s">
        <v>153</v>
      </c>
      <c r="H127" s="57">
        <v>0</v>
      </c>
      <c r="I127" s="79">
        <v>0</v>
      </c>
      <c r="J127" s="79">
        <v>0</v>
      </c>
    </row>
    <row r="128" spans="1:10" ht="18" customHeight="1">
      <c r="A128" s="27" t="s">
        <v>8</v>
      </c>
      <c r="B128" s="110" t="s">
        <v>90</v>
      </c>
      <c r="C128" s="111" t="s">
        <v>19</v>
      </c>
      <c r="D128" s="111" t="s">
        <v>25</v>
      </c>
      <c r="E128" s="74"/>
      <c r="F128" s="111"/>
      <c r="G128" s="28"/>
      <c r="H128" s="25">
        <f>SUM(H133)</f>
        <v>0</v>
      </c>
      <c r="I128" s="79">
        <v>0</v>
      </c>
      <c r="J128" s="79">
        <v>0</v>
      </c>
    </row>
    <row r="129" spans="1:10" s="63" customFormat="1" ht="18.75" customHeight="1">
      <c r="A129" s="64" t="s">
        <v>15</v>
      </c>
      <c r="B129" s="118" t="s">
        <v>90</v>
      </c>
      <c r="C129" s="119" t="s">
        <v>19</v>
      </c>
      <c r="D129" s="119" t="s">
        <v>25</v>
      </c>
      <c r="E129" s="112" t="str">
        <f>E133</f>
        <v>БП00080080</v>
      </c>
      <c r="F129" s="120"/>
      <c r="G129" s="67"/>
      <c r="H129" s="86">
        <f>SUM(H133)</f>
        <v>0</v>
      </c>
      <c r="I129" s="81">
        <v>0</v>
      </c>
      <c r="J129" s="81">
        <v>0</v>
      </c>
    </row>
    <row r="130" spans="1:10" ht="30" customHeight="1">
      <c r="A130" s="35" t="s">
        <v>60</v>
      </c>
      <c r="B130" s="106" t="s">
        <v>90</v>
      </c>
      <c r="C130" s="103" t="s">
        <v>19</v>
      </c>
      <c r="D130" s="103" t="s">
        <v>25</v>
      </c>
      <c r="E130" s="112" t="str">
        <f>E133</f>
        <v>БП00080080</v>
      </c>
      <c r="F130" s="104" t="s">
        <v>58</v>
      </c>
      <c r="G130" s="34"/>
      <c r="H130" s="57">
        <f>SUM(H133)</f>
        <v>0</v>
      </c>
      <c r="I130" s="79">
        <v>0</v>
      </c>
      <c r="J130" s="79">
        <v>0</v>
      </c>
    </row>
    <row r="131" spans="1:10" ht="27" customHeight="1">
      <c r="A131" s="35" t="s">
        <v>61</v>
      </c>
      <c r="B131" s="106" t="s">
        <v>90</v>
      </c>
      <c r="C131" s="103" t="s">
        <v>19</v>
      </c>
      <c r="D131" s="103" t="s">
        <v>25</v>
      </c>
      <c r="E131" s="112" t="str">
        <f>E133</f>
        <v>БП00080080</v>
      </c>
      <c r="F131" s="104" t="s">
        <v>59</v>
      </c>
      <c r="G131" s="34"/>
      <c r="H131" s="57">
        <f>SUM(H133)</f>
        <v>0</v>
      </c>
      <c r="I131" s="79">
        <v>0</v>
      </c>
      <c r="J131" s="79">
        <v>0</v>
      </c>
    </row>
    <row r="132" spans="1:10" ht="30.75" customHeight="1">
      <c r="A132" s="14" t="s">
        <v>51</v>
      </c>
      <c r="B132" s="107" t="s">
        <v>90</v>
      </c>
      <c r="C132" s="103" t="s">
        <v>19</v>
      </c>
      <c r="D132" s="103" t="s">
        <v>25</v>
      </c>
      <c r="E132" s="112" t="str">
        <f>E133</f>
        <v>БП00080080</v>
      </c>
      <c r="F132" s="104" t="s">
        <v>52</v>
      </c>
      <c r="G132" s="34"/>
      <c r="H132" s="57">
        <f>SUM(H133)</f>
        <v>0</v>
      </c>
      <c r="I132" s="79">
        <v>0</v>
      </c>
      <c r="J132" s="79">
        <v>0</v>
      </c>
    </row>
    <row r="133" spans="1:10" ht="18.75" customHeight="1">
      <c r="A133" s="46" t="s">
        <v>75</v>
      </c>
      <c r="B133" s="122" t="s">
        <v>90</v>
      </c>
      <c r="C133" s="103" t="s">
        <v>19</v>
      </c>
      <c r="D133" s="103" t="s">
        <v>25</v>
      </c>
      <c r="E133" s="112" t="str">
        <f>ЦСТ!C11</f>
        <v>БП00080080</v>
      </c>
      <c r="F133" s="104" t="s">
        <v>52</v>
      </c>
      <c r="G133" s="34" t="s">
        <v>57</v>
      </c>
      <c r="H133" s="57">
        <v>0</v>
      </c>
      <c r="I133" s="79">
        <v>0</v>
      </c>
      <c r="J133" s="79">
        <v>0</v>
      </c>
    </row>
    <row r="134" spans="1:10" ht="19.5" customHeight="1">
      <c r="A134" s="27" t="s">
        <v>37</v>
      </c>
      <c r="B134" s="110" t="s">
        <v>90</v>
      </c>
      <c r="C134" s="111" t="s">
        <v>20</v>
      </c>
      <c r="D134" s="111"/>
      <c r="E134" s="74"/>
      <c r="F134" s="111"/>
      <c r="G134" s="28"/>
      <c r="H134" s="25">
        <f>H135+H141+H152</f>
        <v>89.69999999999999</v>
      </c>
      <c r="I134" s="80">
        <f>I135+I141+I152</f>
        <v>18.2</v>
      </c>
      <c r="J134" s="80">
        <v>20</v>
      </c>
    </row>
    <row r="135" spans="1:10" ht="15.75" customHeight="1">
      <c r="A135" s="47" t="s">
        <v>72</v>
      </c>
      <c r="B135" s="123" t="s">
        <v>90</v>
      </c>
      <c r="C135" s="124" t="s">
        <v>20</v>
      </c>
      <c r="D135" s="124" t="s">
        <v>73</v>
      </c>
      <c r="E135" s="125"/>
      <c r="F135" s="111"/>
      <c r="G135" s="28"/>
      <c r="H135" s="25">
        <f>SUM(H140)</f>
        <v>0</v>
      </c>
      <c r="I135" s="79">
        <v>0</v>
      </c>
      <c r="J135" s="79">
        <v>0</v>
      </c>
    </row>
    <row r="136" spans="1:10" s="63" customFormat="1" ht="20.25" customHeight="1">
      <c r="A136" s="65" t="s">
        <v>116</v>
      </c>
      <c r="B136" s="118" t="s">
        <v>90</v>
      </c>
      <c r="C136" s="119" t="s">
        <v>20</v>
      </c>
      <c r="D136" s="119" t="s">
        <v>73</v>
      </c>
      <c r="E136" s="112" t="str">
        <f>E140</f>
        <v>БП00080090</v>
      </c>
      <c r="F136" s="126"/>
      <c r="G136" s="66"/>
      <c r="H136" s="86">
        <f>SUM(H140)</f>
        <v>0</v>
      </c>
      <c r="I136" s="81">
        <v>0</v>
      </c>
      <c r="J136" s="81">
        <v>0</v>
      </c>
    </row>
    <row r="137" spans="1:10" ht="32.25" customHeight="1">
      <c r="A137" s="35" t="s">
        <v>60</v>
      </c>
      <c r="B137" s="106" t="s">
        <v>90</v>
      </c>
      <c r="C137" s="103" t="s">
        <v>20</v>
      </c>
      <c r="D137" s="103" t="s">
        <v>73</v>
      </c>
      <c r="E137" s="112" t="str">
        <f>E140</f>
        <v>БП00080090</v>
      </c>
      <c r="F137" s="103" t="s">
        <v>58</v>
      </c>
      <c r="G137" s="33"/>
      <c r="H137" s="57">
        <f>SUM(H140)</f>
        <v>0</v>
      </c>
      <c r="I137" s="79">
        <v>0</v>
      </c>
      <c r="J137" s="79">
        <v>0</v>
      </c>
    </row>
    <row r="138" spans="1:10" ht="30" customHeight="1">
      <c r="A138" s="35" t="s">
        <v>61</v>
      </c>
      <c r="B138" s="106" t="s">
        <v>90</v>
      </c>
      <c r="C138" s="103" t="s">
        <v>20</v>
      </c>
      <c r="D138" s="103" t="s">
        <v>73</v>
      </c>
      <c r="E138" s="112" t="str">
        <f>E140</f>
        <v>БП00080090</v>
      </c>
      <c r="F138" s="103" t="s">
        <v>59</v>
      </c>
      <c r="G138" s="33"/>
      <c r="H138" s="57">
        <f>SUM(H140)</f>
        <v>0</v>
      </c>
      <c r="I138" s="79">
        <v>0</v>
      </c>
      <c r="J138" s="79">
        <v>0</v>
      </c>
    </row>
    <row r="139" spans="1:10" ht="32.25" customHeight="1">
      <c r="A139" s="14" t="s">
        <v>51</v>
      </c>
      <c r="B139" s="107" t="s">
        <v>90</v>
      </c>
      <c r="C139" s="103" t="s">
        <v>20</v>
      </c>
      <c r="D139" s="103" t="s">
        <v>73</v>
      </c>
      <c r="E139" s="112" t="str">
        <f>E140</f>
        <v>БП00080090</v>
      </c>
      <c r="F139" s="103" t="s">
        <v>52</v>
      </c>
      <c r="G139" s="33"/>
      <c r="H139" s="57">
        <f>SUM(H140)</f>
        <v>0</v>
      </c>
      <c r="I139" s="79">
        <v>0</v>
      </c>
      <c r="J139" s="79">
        <v>0</v>
      </c>
    </row>
    <row r="140" spans="1:10" ht="15.75" customHeight="1">
      <c r="A140" s="36" t="s">
        <v>75</v>
      </c>
      <c r="B140" s="108" t="s">
        <v>90</v>
      </c>
      <c r="C140" s="103" t="s">
        <v>20</v>
      </c>
      <c r="D140" s="103" t="s">
        <v>73</v>
      </c>
      <c r="E140" s="112" t="str">
        <f>ЦСТ!C12</f>
        <v>БП00080090</v>
      </c>
      <c r="F140" s="103" t="s">
        <v>52</v>
      </c>
      <c r="G140" s="33" t="s">
        <v>57</v>
      </c>
      <c r="H140" s="57">
        <v>0</v>
      </c>
      <c r="I140" s="79">
        <v>0</v>
      </c>
      <c r="J140" s="79">
        <v>0</v>
      </c>
    </row>
    <row r="141" spans="1:10" ht="21" customHeight="1">
      <c r="A141" s="27" t="s">
        <v>97</v>
      </c>
      <c r="B141" s="110" t="s">
        <v>90</v>
      </c>
      <c r="C141" s="111" t="s">
        <v>20</v>
      </c>
      <c r="D141" s="111" t="s">
        <v>98</v>
      </c>
      <c r="E141" s="74"/>
      <c r="F141" s="111"/>
      <c r="G141" s="28"/>
      <c r="H141" s="25">
        <f>SUM(H146+H151)</f>
        <v>72.8</v>
      </c>
      <c r="I141" s="80">
        <f>I142+I147</f>
        <v>4.3</v>
      </c>
      <c r="J141" s="80">
        <v>0.06</v>
      </c>
    </row>
    <row r="142" spans="1:10" s="63" customFormat="1" ht="62.25" customHeight="1">
      <c r="A142" s="64" t="s">
        <v>155</v>
      </c>
      <c r="B142" s="127" t="s">
        <v>90</v>
      </c>
      <c r="C142" s="119" t="s">
        <v>20</v>
      </c>
      <c r="D142" s="119" t="s">
        <v>98</v>
      </c>
      <c r="E142" s="112" t="str">
        <f>E146</f>
        <v>БП00089020</v>
      </c>
      <c r="F142" s="119"/>
      <c r="G142" s="61"/>
      <c r="H142" s="86">
        <f>H146</f>
        <v>60.8</v>
      </c>
      <c r="I142" s="81">
        <f aca="true" t="shared" si="9" ref="I142:J145">I143</f>
        <v>0</v>
      </c>
      <c r="J142" s="81">
        <f t="shared" si="9"/>
        <v>0</v>
      </c>
    </row>
    <row r="143" spans="1:10" ht="32.25" customHeight="1">
      <c r="A143" s="35" t="s">
        <v>60</v>
      </c>
      <c r="B143" s="106" t="s">
        <v>90</v>
      </c>
      <c r="C143" s="103" t="s">
        <v>20</v>
      </c>
      <c r="D143" s="103" t="s">
        <v>98</v>
      </c>
      <c r="E143" s="112" t="str">
        <f>E146</f>
        <v>БП00089020</v>
      </c>
      <c r="F143" s="103" t="s">
        <v>58</v>
      </c>
      <c r="G143" s="33"/>
      <c r="H143" s="57">
        <f>SUM(H146)</f>
        <v>60.8</v>
      </c>
      <c r="I143" s="79">
        <f t="shared" si="9"/>
        <v>0</v>
      </c>
      <c r="J143" s="79">
        <f t="shared" si="9"/>
        <v>0</v>
      </c>
    </row>
    <row r="144" spans="1:10" ht="30" customHeight="1">
      <c r="A144" s="35" t="s">
        <v>61</v>
      </c>
      <c r="B144" s="106" t="s">
        <v>90</v>
      </c>
      <c r="C144" s="103" t="s">
        <v>20</v>
      </c>
      <c r="D144" s="103" t="s">
        <v>98</v>
      </c>
      <c r="E144" s="112" t="str">
        <f>E146</f>
        <v>БП00089020</v>
      </c>
      <c r="F144" s="103" t="s">
        <v>59</v>
      </c>
      <c r="G144" s="33"/>
      <c r="H144" s="57">
        <f>SUM(H146)</f>
        <v>60.8</v>
      </c>
      <c r="I144" s="79">
        <f t="shared" si="9"/>
        <v>0</v>
      </c>
      <c r="J144" s="79">
        <f t="shared" si="9"/>
        <v>0</v>
      </c>
    </row>
    <row r="145" spans="1:10" ht="32.25" customHeight="1">
      <c r="A145" s="14" t="s">
        <v>51</v>
      </c>
      <c r="B145" s="107" t="s">
        <v>90</v>
      </c>
      <c r="C145" s="103" t="s">
        <v>20</v>
      </c>
      <c r="D145" s="103" t="s">
        <v>98</v>
      </c>
      <c r="E145" s="112" t="str">
        <f>E146</f>
        <v>БП00089020</v>
      </c>
      <c r="F145" s="103" t="s">
        <v>52</v>
      </c>
      <c r="G145" s="33"/>
      <c r="H145" s="57">
        <f>SUM(H146)</f>
        <v>60.8</v>
      </c>
      <c r="I145" s="79">
        <f t="shared" si="9"/>
        <v>0</v>
      </c>
      <c r="J145" s="79">
        <f t="shared" si="9"/>
        <v>0</v>
      </c>
    </row>
    <row r="146" spans="1:10" ht="15.75" customHeight="1">
      <c r="A146" s="36" t="s">
        <v>152</v>
      </c>
      <c r="B146" s="108" t="s">
        <v>90</v>
      </c>
      <c r="C146" s="103" t="s">
        <v>20</v>
      </c>
      <c r="D146" s="103" t="s">
        <v>98</v>
      </c>
      <c r="E146" s="112" t="str">
        <f>ЦСТ!C27</f>
        <v>БП00089020</v>
      </c>
      <c r="F146" s="103" t="s">
        <v>52</v>
      </c>
      <c r="G146" s="33" t="s">
        <v>153</v>
      </c>
      <c r="H146" s="57">
        <v>60.8</v>
      </c>
      <c r="I146" s="79">
        <v>0</v>
      </c>
      <c r="J146" s="79">
        <v>0</v>
      </c>
    </row>
    <row r="147" spans="1:10" s="63" customFormat="1" ht="22.5" customHeight="1">
      <c r="A147" s="64" t="s">
        <v>115</v>
      </c>
      <c r="B147" s="118" t="s">
        <v>90</v>
      </c>
      <c r="C147" s="119" t="s">
        <v>20</v>
      </c>
      <c r="D147" s="119" t="s">
        <v>98</v>
      </c>
      <c r="E147" s="112" t="str">
        <f>E151</f>
        <v>БП00081891</v>
      </c>
      <c r="F147" s="119"/>
      <c r="G147" s="61"/>
      <c r="H147" s="86">
        <f>SUM(H151)</f>
        <v>12</v>
      </c>
      <c r="I147" s="81">
        <f aca="true" t="shared" si="10" ref="I147:J150">I148</f>
        <v>4.3</v>
      </c>
      <c r="J147" s="81">
        <f t="shared" si="10"/>
        <v>36</v>
      </c>
    </row>
    <row r="148" spans="1:10" ht="26.25" customHeight="1">
      <c r="A148" s="35" t="s">
        <v>60</v>
      </c>
      <c r="B148" s="106" t="s">
        <v>90</v>
      </c>
      <c r="C148" s="103" t="s">
        <v>20</v>
      </c>
      <c r="D148" s="103" t="s">
        <v>98</v>
      </c>
      <c r="E148" s="112" t="str">
        <f>E151</f>
        <v>БП00081891</v>
      </c>
      <c r="F148" s="103" t="s">
        <v>58</v>
      </c>
      <c r="G148" s="33"/>
      <c r="H148" s="57">
        <f>SUM(H151)</f>
        <v>12</v>
      </c>
      <c r="I148" s="79">
        <f t="shared" si="10"/>
        <v>4.3</v>
      </c>
      <c r="J148" s="79">
        <f t="shared" si="10"/>
        <v>36</v>
      </c>
    </row>
    <row r="149" spans="1:10" ht="30" customHeight="1">
      <c r="A149" s="35" t="s">
        <v>61</v>
      </c>
      <c r="B149" s="106" t="s">
        <v>90</v>
      </c>
      <c r="C149" s="103" t="s">
        <v>20</v>
      </c>
      <c r="D149" s="103" t="s">
        <v>98</v>
      </c>
      <c r="E149" s="112" t="str">
        <f>E151</f>
        <v>БП00081891</v>
      </c>
      <c r="F149" s="103" t="s">
        <v>59</v>
      </c>
      <c r="G149" s="33"/>
      <c r="H149" s="57">
        <f>SUM(H151)</f>
        <v>12</v>
      </c>
      <c r="I149" s="79">
        <f t="shared" si="10"/>
        <v>4.3</v>
      </c>
      <c r="J149" s="79">
        <f t="shared" si="10"/>
        <v>36</v>
      </c>
    </row>
    <row r="150" spans="1:10" ht="32.25" customHeight="1">
      <c r="A150" s="14" t="s">
        <v>51</v>
      </c>
      <c r="B150" s="107" t="s">
        <v>90</v>
      </c>
      <c r="C150" s="103" t="s">
        <v>20</v>
      </c>
      <c r="D150" s="103" t="s">
        <v>98</v>
      </c>
      <c r="E150" s="112" t="str">
        <f>E151</f>
        <v>БП00081891</v>
      </c>
      <c r="F150" s="103" t="s">
        <v>52</v>
      </c>
      <c r="G150" s="33"/>
      <c r="H150" s="57">
        <f>SUM(H151)</f>
        <v>12</v>
      </c>
      <c r="I150" s="79">
        <f t="shared" si="10"/>
        <v>4.3</v>
      </c>
      <c r="J150" s="79">
        <f t="shared" si="10"/>
        <v>36</v>
      </c>
    </row>
    <row r="151" spans="1:10" ht="15.75" customHeight="1">
      <c r="A151" s="36" t="s">
        <v>75</v>
      </c>
      <c r="B151" s="108" t="s">
        <v>90</v>
      </c>
      <c r="C151" s="103" t="s">
        <v>20</v>
      </c>
      <c r="D151" s="103" t="s">
        <v>98</v>
      </c>
      <c r="E151" s="112" t="str">
        <f>ЦСТ!C13</f>
        <v>БП00081891</v>
      </c>
      <c r="F151" s="103" t="s">
        <v>52</v>
      </c>
      <c r="G151" s="33" t="s">
        <v>57</v>
      </c>
      <c r="H151" s="57">
        <v>12</v>
      </c>
      <c r="I151" s="79">
        <v>4.3</v>
      </c>
      <c r="J151" s="79">
        <v>36</v>
      </c>
    </row>
    <row r="152" spans="1:10" ht="16.5" customHeight="1">
      <c r="A152" s="51" t="s">
        <v>80</v>
      </c>
      <c r="B152" s="110" t="s">
        <v>90</v>
      </c>
      <c r="C152" s="111" t="s">
        <v>20</v>
      </c>
      <c r="D152" s="111" t="s">
        <v>81</v>
      </c>
      <c r="E152" s="74"/>
      <c r="F152" s="111"/>
      <c r="G152" s="28"/>
      <c r="H152" s="25">
        <f>H153+H158+H163+H168+H172</f>
        <v>16.9</v>
      </c>
      <c r="I152" s="80">
        <f>I153+I158+I163+I168+I172</f>
        <v>13.9</v>
      </c>
      <c r="J152" s="80">
        <v>82</v>
      </c>
    </row>
    <row r="153" spans="1:10" s="63" customFormat="1" ht="35.25" customHeight="1">
      <c r="A153" s="64" t="s">
        <v>117</v>
      </c>
      <c r="B153" s="118" t="s">
        <v>90</v>
      </c>
      <c r="C153" s="119" t="s">
        <v>20</v>
      </c>
      <c r="D153" s="119" t="s">
        <v>81</v>
      </c>
      <c r="E153" s="112" t="str">
        <f>E157</f>
        <v>БП00089030</v>
      </c>
      <c r="F153" s="119"/>
      <c r="G153" s="61"/>
      <c r="H153" s="86">
        <f>SUM(H157)</f>
        <v>0.9</v>
      </c>
      <c r="I153" s="81">
        <f aca="true" t="shared" si="11" ref="I153:J156">I154</f>
        <v>0</v>
      </c>
      <c r="J153" s="81">
        <f t="shared" si="11"/>
        <v>0</v>
      </c>
    </row>
    <row r="154" spans="1:10" s="59" customFormat="1" ht="32.25" customHeight="1">
      <c r="A154" s="35" t="s">
        <v>60</v>
      </c>
      <c r="B154" s="106" t="s">
        <v>90</v>
      </c>
      <c r="C154" s="103" t="s">
        <v>20</v>
      </c>
      <c r="D154" s="103" t="s">
        <v>81</v>
      </c>
      <c r="E154" s="112" t="str">
        <f>E157</f>
        <v>БП00089030</v>
      </c>
      <c r="F154" s="103" t="s">
        <v>58</v>
      </c>
      <c r="G154" s="33"/>
      <c r="H154" s="57">
        <f>SUM(H157)</f>
        <v>0.9</v>
      </c>
      <c r="I154" s="79">
        <f t="shared" si="11"/>
        <v>0</v>
      </c>
      <c r="J154" s="79">
        <f t="shared" si="11"/>
        <v>0</v>
      </c>
    </row>
    <row r="155" spans="1:10" s="59" customFormat="1" ht="32.25" customHeight="1">
      <c r="A155" s="35" t="s">
        <v>61</v>
      </c>
      <c r="B155" s="106" t="s">
        <v>90</v>
      </c>
      <c r="C155" s="103" t="s">
        <v>20</v>
      </c>
      <c r="D155" s="103" t="s">
        <v>81</v>
      </c>
      <c r="E155" s="112" t="str">
        <f>E157</f>
        <v>БП00089030</v>
      </c>
      <c r="F155" s="103" t="s">
        <v>59</v>
      </c>
      <c r="G155" s="33"/>
      <c r="H155" s="57">
        <f>SUM(H157)</f>
        <v>0.9</v>
      </c>
      <c r="I155" s="79">
        <f t="shared" si="11"/>
        <v>0</v>
      </c>
      <c r="J155" s="79">
        <f t="shared" si="11"/>
        <v>0</v>
      </c>
    </row>
    <row r="156" spans="1:10" s="59" customFormat="1" ht="16.5" customHeight="1">
      <c r="A156" s="14" t="s">
        <v>51</v>
      </c>
      <c r="B156" s="107" t="s">
        <v>90</v>
      </c>
      <c r="C156" s="103" t="s">
        <v>20</v>
      </c>
      <c r="D156" s="103" t="s">
        <v>81</v>
      </c>
      <c r="E156" s="112" t="str">
        <f>E157</f>
        <v>БП00089030</v>
      </c>
      <c r="F156" s="103" t="s">
        <v>52</v>
      </c>
      <c r="G156" s="33"/>
      <c r="H156" s="57">
        <f>SUM(H157)</f>
        <v>0.9</v>
      </c>
      <c r="I156" s="79">
        <f t="shared" si="11"/>
        <v>0</v>
      </c>
      <c r="J156" s="79">
        <f t="shared" si="11"/>
        <v>0</v>
      </c>
    </row>
    <row r="157" spans="1:10" s="59" customFormat="1" ht="16.5" customHeight="1">
      <c r="A157" s="36" t="s">
        <v>152</v>
      </c>
      <c r="B157" s="108" t="s">
        <v>90</v>
      </c>
      <c r="C157" s="103" t="s">
        <v>20</v>
      </c>
      <c r="D157" s="103" t="s">
        <v>81</v>
      </c>
      <c r="E157" s="112" t="str">
        <f>ЦСТ!C28</f>
        <v>БП00089030</v>
      </c>
      <c r="F157" s="103" t="s">
        <v>52</v>
      </c>
      <c r="G157" s="33" t="s">
        <v>153</v>
      </c>
      <c r="H157" s="57">
        <v>0.9</v>
      </c>
      <c r="I157" s="79">
        <v>0</v>
      </c>
      <c r="J157" s="79">
        <v>0</v>
      </c>
    </row>
    <row r="158" spans="1:10" s="63" customFormat="1" ht="34.5" customHeight="1">
      <c r="A158" s="64" t="s">
        <v>118</v>
      </c>
      <c r="B158" s="118" t="s">
        <v>90</v>
      </c>
      <c r="C158" s="119" t="s">
        <v>20</v>
      </c>
      <c r="D158" s="119" t="s">
        <v>81</v>
      </c>
      <c r="E158" s="112" t="str">
        <f>E162</f>
        <v>БП00089040</v>
      </c>
      <c r="F158" s="119"/>
      <c r="G158" s="61"/>
      <c r="H158" s="86">
        <f>SUM(H162)</f>
        <v>1.2</v>
      </c>
      <c r="I158" s="81">
        <f aca="true" t="shared" si="12" ref="I158:J161">I159</f>
        <v>0</v>
      </c>
      <c r="J158" s="81">
        <f t="shared" si="12"/>
        <v>0</v>
      </c>
    </row>
    <row r="159" spans="1:10" s="59" customFormat="1" ht="33" customHeight="1">
      <c r="A159" s="35" t="s">
        <v>60</v>
      </c>
      <c r="B159" s="106" t="s">
        <v>90</v>
      </c>
      <c r="C159" s="103" t="s">
        <v>20</v>
      </c>
      <c r="D159" s="103" t="s">
        <v>81</v>
      </c>
      <c r="E159" s="112" t="str">
        <f>E162</f>
        <v>БП00089040</v>
      </c>
      <c r="F159" s="103" t="s">
        <v>58</v>
      </c>
      <c r="G159" s="33"/>
      <c r="H159" s="57">
        <f>SUM(H162)</f>
        <v>1.2</v>
      </c>
      <c r="I159" s="79">
        <f t="shared" si="12"/>
        <v>0</v>
      </c>
      <c r="J159" s="79">
        <f t="shared" si="12"/>
        <v>0</v>
      </c>
    </row>
    <row r="160" spans="1:10" s="59" customFormat="1" ht="31.5" customHeight="1">
      <c r="A160" s="35" t="s">
        <v>61</v>
      </c>
      <c r="B160" s="106" t="s">
        <v>90</v>
      </c>
      <c r="C160" s="103" t="s">
        <v>20</v>
      </c>
      <c r="D160" s="103" t="s">
        <v>81</v>
      </c>
      <c r="E160" s="112" t="str">
        <f>E162</f>
        <v>БП00089040</v>
      </c>
      <c r="F160" s="103" t="s">
        <v>59</v>
      </c>
      <c r="G160" s="33"/>
      <c r="H160" s="57">
        <f>SUM(H162)</f>
        <v>1.2</v>
      </c>
      <c r="I160" s="79">
        <f t="shared" si="12"/>
        <v>0</v>
      </c>
      <c r="J160" s="79">
        <f t="shared" si="12"/>
        <v>0</v>
      </c>
    </row>
    <row r="161" spans="1:10" s="59" customFormat="1" ht="16.5" customHeight="1">
      <c r="A161" s="14" t="s">
        <v>51</v>
      </c>
      <c r="B161" s="107" t="s">
        <v>90</v>
      </c>
      <c r="C161" s="103" t="s">
        <v>20</v>
      </c>
      <c r="D161" s="103" t="s">
        <v>81</v>
      </c>
      <c r="E161" s="112" t="str">
        <f>E162</f>
        <v>БП00089040</v>
      </c>
      <c r="F161" s="103" t="s">
        <v>52</v>
      </c>
      <c r="G161" s="33"/>
      <c r="H161" s="57">
        <f>SUM(H162)</f>
        <v>1.2</v>
      </c>
      <c r="I161" s="79">
        <f t="shared" si="12"/>
        <v>0</v>
      </c>
      <c r="J161" s="79">
        <f t="shared" si="12"/>
        <v>0</v>
      </c>
    </row>
    <row r="162" spans="1:10" s="59" customFormat="1" ht="16.5" customHeight="1">
      <c r="A162" s="36" t="s">
        <v>152</v>
      </c>
      <c r="B162" s="108" t="s">
        <v>90</v>
      </c>
      <c r="C162" s="103" t="s">
        <v>20</v>
      </c>
      <c r="D162" s="103" t="s">
        <v>81</v>
      </c>
      <c r="E162" s="112" t="str">
        <f>ЦСТ!C29</f>
        <v>БП00089040</v>
      </c>
      <c r="F162" s="103" t="s">
        <v>52</v>
      </c>
      <c r="G162" s="33" t="s">
        <v>153</v>
      </c>
      <c r="H162" s="57">
        <v>1.2</v>
      </c>
      <c r="I162" s="79">
        <v>0</v>
      </c>
      <c r="J162" s="79">
        <v>0</v>
      </c>
    </row>
    <row r="163" spans="1:10" s="63" customFormat="1" ht="67.5" customHeight="1">
      <c r="A163" s="64" t="s">
        <v>119</v>
      </c>
      <c r="B163" s="118" t="s">
        <v>90</v>
      </c>
      <c r="C163" s="119" t="s">
        <v>20</v>
      </c>
      <c r="D163" s="119" t="s">
        <v>81</v>
      </c>
      <c r="E163" s="112" t="str">
        <f>E167</f>
        <v>БП00089050</v>
      </c>
      <c r="F163" s="119"/>
      <c r="G163" s="61"/>
      <c r="H163" s="86">
        <f>SUM(H167)</f>
        <v>0.4</v>
      </c>
      <c r="I163" s="81">
        <f aca="true" t="shared" si="13" ref="I163:J166">I164</f>
        <v>0</v>
      </c>
      <c r="J163" s="81">
        <f t="shared" si="13"/>
        <v>0</v>
      </c>
    </row>
    <row r="164" spans="1:10" s="59" customFormat="1" ht="27.75" customHeight="1">
      <c r="A164" s="35" t="s">
        <v>60</v>
      </c>
      <c r="B164" s="115" t="s">
        <v>90</v>
      </c>
      <c r="C164" s="103" t="s">
        <v>20</v>
      </c>
      <c r="D164" s="103" t="s">
        <v>81</v>
      </c>
      <c r="E164" s="112" t="str">
        <f>E167</f>
        <v>БП00089050</v>
      </c>
      <c r="F164" s="103" t="s">
        <v>58</v>
      </c>
      <c r="G164" s="33"/>
      <c r="H164" s="57">
        <f>SUM(H167)</f>
        <v>0.4</v>
      </c>
      <c r="I164" s="79">
        <f t="shared" si="13"/>
        <v>0</v>
      </c>
      <c r="J164" s="79">
        <f t="shared" si="13"/>
        <v>0</v>
      </c>
    </row>
    <row r="165" spans="1:10" s="59" customFormat="1" ht="26.25" customHeight="1">
      <c r="A165" s="35" t="s">
        <v>61</v>
      </c>
      <c r="B165" s="115" t="s">
        <v>90</v>
      </c>
      <c r="C165" s="103" t="s">
        <v>20</v>
      </c>
      <c r="D165" s="103" t="s">
        <v>81</v>
      </c>
      <c r="E165" s="112" t="str">
        <f>E167</f>
        <v>БП00089050</v>
      </c>
      <c r="F165" s="103" t="s">
        <v>59</v>
      </c>
      <c r="G165" s="33"/>
      <c r="H165" s="57">
        <f>SUM(H167)</f>
        <v>0.4</v>
      </c>
      <c r="I165" s="79">
        <f t="shared" si="13"/>
        <v>0</v>
      </c>
      <c r="J165" s="79">
        <f t="shared" si="13"/>
        <v>0</v>
      </c>
    </row>
    <row r="166" spans="1:10" s="59" customFormat="1" ht="16.5" customHeight="1">
      <c r="A166" s="14" t="s">
        <v>51</v>
      </c>
      <c r="B166" s="107" t="s">
        <v>90</v>
      </c>
      <c r="C166" s="103" t="s">
        <v>20</v>
      </c>
      <c r="D166" s="103" t="s">
        <v>81</v>
      </c>
      <c r="E166" s="112" t="str">
        <f>E167</f>
        <v>БП00089050</v>
      </c>
      <c r="F166" s="103" t="s">
        <v>52</v>
      </c>
      <c r="G166" s="33"/>
      <c r="H166" s="57">
        <f>SUM(H167)</f>
        <v>0.4</v>
      </c>
      <c r="I166" s="79">
        <f t="shared" si="13"/>
        <v>0</v>
      </c>
      <c r="J166" s="79">
        <f t="shared" si="13"/>
        <v>0</v>
      </c>
    </row>
    <row r="167" spans="1:10" s="59" customFormat="1" ht="16.5" customHeight="1">
      <c r="A167" s="36" t="s">
        <v>152</v>
      </c>
      <c r="B167" s="109" t="s">
        <v>90</v>
      </c>
      <c r="C167" s="103" t="s">
        <v>20</v>
      </c>
      <c r="D167" s="103" t="s">
        <v>81</v>
      </c>
      <c r="E167" s="112" t="str">
        <f>ЦСТ!C30</f>
        <v>БП00089050</v>
      </c>
      <c r="F167" s="103" t="s">
        <v>52</v>
      </c>
      <c r="G167" s="33" t="s">
        <v>153</v>
      </c>
      <c r="H167" s="57">
        <v>0.4</v>
      </c>
      <c r="I167" s="79">
        <v>0</v>
      </c>
      <c r="J167" s="79">
        <v>0</v>
      </c>
    </row>
    <row r="168" spans="1:10" s="59" customFormat="1" ht="22.5" customHeight="1">
      <c r="A168" s="36" t="s">
        <v>122</v>
      </c>
      <c r="B168" s="109" t="s">
        <v>90</v>
      </c>
      <c r="C168" s="103" t="s">
        <v>20</v>
      </c>
      <c r="D168" s="103" t="s">
        <v>81</v>
      </c>
      <c r="E168" s="112" t="str">
        <f>E171</f>
        <v>БП00080160</v>
      </c>
      <c r="F168" s="103"/>
      <c r="G168" s="33"/>
      <c r="H168" s="57">
        <f>SUM(H171)</f>
        <v>0</v>
      </c>
      <c r="I168" s="79">
        <f aca="true" t="shared" si="14" ref="I168:J170">I169</f>
        <v>0</v>
      </c>
      <c r="J168" s="79">
        <f t="shared" si="14"/>
        <v>0</v>
      </c>
    </row>
    <row r="169" spans="1:10" s="59" customFormat="1" ht="31.5" customHeight="1">
      <c r="A169" s="36" t="s">
        <v>60</v>
      </c>
      <c r="B169" s="109" t="s">
        <v>90</v>
      </c>
      <c r="C169" s="103" t="s">
        <v>20</v>
      </c>
      <c r="D169" s="103" t="s">
        <v>81</v>
      </c>
      <c r="E169" s="112" t="str">
        <f>E171</f>
        <v>БП00080160</v>
      </c>
      <c r="F169" s="103" t="s">
        <v>58</v>
      </c>
      <c r="G169" s="33"/>
      <c r="H169" s="57">
        <f>SUM(H170)</f>
        <v>0</v>
      </c>
      <c r="I169" s="79">
        <f t="shared" si="14"/>
        <v>0</v>
      </c>
      <c r="J169" s="79">
        <f t="shared" si="14"/>
        <v>0</v>
      </c>
    </row>
    <row r="170" spans="1:10" s="59" customFormat="1" ht="31.5" customHeight="1">
      <c r="A170" s="36" t="s">
        <v>51</v>
      </c>
      <c r="B170" s="109" t="s">
        <v>90</v>
      </c>
      <c r="C170" s="103" t="s">
        <v>20</v>
      </c>
      <c r="D170" s="103" t="s">
        <v>81</v>
      </c>
      <c r="E170" s="112" t="str">
        <f>E171</f>
        <v>БП00080160</v>
      </c>
      <c r="F170" s="103" t="s">
        <v>59</v>
      </c>
      <c r="G170" s="33"/>
      <c r="H170" s="57">
        <f>SUM(H171)</f>
        <v>0</v>
      </c>
      <c r="I170" s="79">
        <f t="shared" si="14"/>
        <v>0</v>
      </c>
      <c r="J170" s="79">
        <f t="shared" si="14"/>
        <v>0</v>
      </c>
    </row>
    <row r="171" spans="1:10" s="59" customFormat="1" ht="16.5" customHeight="1">
      <c r="A171" s="36" t="s">
        <v>75</v>
      </c>
      <c r="B171" s="109" t="s">
        <v>90</v>
      </c>
      <c r="C171" s="103" t="s">
        <v>20</v>
      </c>
      <c r="D171" s="103" t="s">
        <v>81</v>
      </c>
      <c r="E171" s="112" t="str">
        <f>ЦСТ!C15</f>
        <v>БП00080160</v>
      </c>
      <c r="F171" s="103" t="s">
        <v>52</v>
      </c>
      <c r="G171" s="33" t="s">
        <v>57</v>
      </c>
      <c r="H171" s="57">
        <v>0</v>
      </c>
      <c r="I171" s="79">
        <v>0</v>
      </c>
      <c r="J171" s="79">
        <v>0</v>
      </c>
    </row>
    <row r="172" spans="1:10" s="59" customFormat="1" ht="18.75" customHeight="1">
      <c r="A172" s="36" t="s">
        <v>123</v>
      </c>
      <c r="B172" s="109" t="s">
        <v>90</v>
      </c>
      <c r="C172" s="103" t="s">
        <v>20</v>
      </c>
      <c r="D172" s="103" t="s">
        <v>81</v>
      </c>
      <c r="E172" s="112" t="str">
        <f>E175</f>
        <v>БП00081893</v>
      </c>
      <c r="F172" s="103"/>
      <c r="G172" s="33"/>
      <c r="H172" s="57">
        <f>SUM(H175)</f>
        <v>14.4</v>
      </c>
      <c r="I172" s="79">
        <f aca="true" t="shared" si="15" ref="I172:J174">I173</f>
        <v>13.9</v>
      </c>
      <c r="J172" s="79">
        <f t="shared" si="15"/>
        <v>97</v>
      </c>
    </row>
    <row r="173" spans="1:10" s="59" customFormat="1" ht="33" customHeight="1">
      <c r="A173" s="36" t="s">
        <v>60</v>
      </c>
      <c r="B173" s="109" t="s">
        <v>90</v>
      </c>
      <c r="C173" s="103" t="s">
        <v>20</v>
      </c>
      <c r="D173" s="103" t="s">
        <v>81</v>
      </c>
      <c r="E173" s="112" t="str">
        <f>E175</f>
        <v>БП00081893</v>
      </c>
      <c r="F173" s="103" t="s">
        <v>58</v>
      </c>
      <c r="G173" s="33"/>
      <c r="H173" s="57">
        <f>SUM(H174)</f>
        <v>14.4</v>
      </c>
      <c r="I173" s="79">
        <f t="shared" si="15"/>
        <v>13.9</v>
      </c>
      <c r="J173" s="79">
        <f t="shared" si="15"/>
        <v>97</v>
      </c>
    </row>
    <row r="174" spans="1:10" s="59" customFormat="1" ht="33.75" customHeight="1">
      <c r="A174" s="36" t="s">
        <v>51</v>
      </c>
      <c r="B174" s="109" t="s">
        <v>90</v>
      </c>
      <c r="C174" s="103" t="s">
        <v>20</v>
      </c>
      <c r="D174" s="103" t="s">
        <v>81</v>
      </c>
      <c r="E174" s="112" t="str">
        <f>E175</f>
        <v>БП00081893</v>
      </c>
      <c r="F174" s="103" t="s">
        <v>59</v>
      </c>
      <c r="G174" s="33"/>
      <c r="H174" s="57">
        <f>SUM(H175)</f>
        <v>14.4</v>
      </c>
      <c r="I174" s="79">
        <f t="shared" si="15"/>
        <v>13.9</v>
      </c>
      <c r="J174" s="79">
        <f t="shared" si="15"/>
        <v>97</v>
      </c>
    </row>
    <row r="175" spans="1:10" s="59" customFormat="1" ht="16.5" customHeight="1">
      <c r="A175" s="36" t="s">
        <v>75</v>
      </c>
      <c r="B175" s="109" t="s">
        <v>90</v>
      </c>
      <c r="C175" s="103" t="s">
        <v>20</v>
      </c>
      <c r="D175" s="103" t="s">
        <v>81</v>
      </c>
      <c r="E175" s="112" t="str">
        <f>ЦСТ!C14</f>
        <v>БП00081893</v>
      </c>
      <c r="F175" s="103" t="s">
        <v>52</v>
      </c>
      <c r="G175" s="33" t="s">
        <v>57</v>
      </c>
      <c r="H175" s="57">
        <v>14.4</v>
      </c>
      <c r="I175" s="79">
        <v>13.9</v>
      </c>
      <c r="J175" s="79">
        <v>97</v>
      </c>
    </row>
    <row r="176" spans="1:10" ht="16.5" customHeight="1">
      <c r="A176" s="27" t="s">
        <v>35</v>
      </c>
      <c r="B176" s="110" t="s">
        <v>90</v>
      </c>
      <c r="C176" s="111" t="s">
        <v>21</v>
      </c>
      <c r="D176" s="111"/>
      <c r="E176" s="74"/>
      <c r="F176" s="111"/>
      <c r="G176" s="28"/>
      <c r="H176" s="25">
        <f>H177+H197+H204+H209</f>
        <v>166.2</v>
      </c>
      <c r="I176" s="80">
        <f>I177+I197+I204+I209</f>
        <v>94.6</v>
      </c>
      <c r="J176" s="80">
        <v>57</v>
      </c>
    </row>
    <row r="177" spans="1:10" ht="22.5">
      <c r="A177" s="27" t="s">
        <v>9</v>
      </c>
      <c r="B177" s="110" t="s">
        <v>90</v>
      </c>
      <c r="C177" s="111" t="s">
        <v>21</v>
      </c>
      <c r="D177" s="111" t="s">
        <v>26</v>
      </c>
      <c r="E177" s="74" t="str">
        <f>E182</f>
        <v>БП00084010</v>
      </c>
      <c r="F177" s="111"/>
      <c r="G177" s="28"/>
      <c r="H177" s="25">
        <f>SUM(H178)</f>
        <v>156.2</v>
      </c>
      <c r="I177" s="80">
        <f>I178</f>
        <v>84.6</v>
      </c>
      <c r="J177" s="80">
        <v>54</v>
      </c>
    </row>
    <row r="178" spans="1:10" s="63" customFormat="1" ht="24.75" customHeight="1">
      <c r="A178" s="70" t="s">
        <v>156</v>
      </c>
      <c r="B178" s="127" t="s">
        <v>90</v>
      </c>
      <c r="C178" s="119" t="s">
        <v>21</v>
      </c>
      <c r="D178" s="119" t="s">
        <v>26</v>
      </c>
      <c r="E178" s="112" t="str">
        <f>E182</f>
        <v>БП00084010</v>
      </c>
      <c r="F178" s="128"/>
      <c r="G178" s="61"/>
      <c r="H178" s="86">
        <f>H179+H187+H191</f>
        <v>156.2</v>
      </c>
      <c r="I178" s="81">
        <f>I179+I187</f>
        <v>84.6</v>
      </c>
      <c r="J178" s="81">
        <v>23</v>
      </c>
    </row>
    <row r="179" spans="1:10" ht="57" customHeight="1">
      <c r="A179" s="35" t="s">
        <v>54</v>
      </c>
      <c r="B179" s="129" t="s">
        <v>90</v>
      </c>
      <c r="C179" s="130" t="s">
        <v>21</v>
      </c>
      <c r="D179" s="103" t="s">
        <v>26</v>
      </c>
      <c r="E179" s="112" t="str">
        <f>E182</f>
        <v>БП00084010</v>
      </c>
      <c r="F179" s="103" t="s">
        <v>36</v>
      </c>
      <c r="G179" s="33"/>
      <c r="H179" s="57">
        <f>H180</f>
        <v>112</v>
      </c>
      <c r="I179" s="79">
        <f>I180</f>
        <v>66.2</v>
      </c>
      <c r="J179" s="79">
        <f>J180</f>
        <v>59</v>
      </c>
    </row>
    <row r="180" spans="1:10" ht="15.75" customHeight="1">
      <c r="A180" s="35" t="s">
        <v>76</v>
      </c>
      <c r="B180" s="129" t="s">
        <v>90</v>
      </c>
      <c r="C180" s="130" t="s">
        <v>21</v>
      </c>
      <c r="D180" s="103" t="s">
        <v>26</v>
      </c>
      <c r="E180" s="112" t="str">
        <f>E182</f>
        <v>БП00084010</v>
      </c>
      <c r="F180" s="103" t="s">
        <v>77</v>
      </c>
      <c r="G180" s="33"/>
      <c r="H180" s="57">
        <f>H181+H185</f>
        <v>112</v>
      </c>
      <c r="I180" s="79">
        <f>I181+I185</f>
        <v>66.2</v>
      </c>
      <c r="J180" s="79">
        <v>59</v>
      </c>
    </row>
    <row r="181" spans="1:10" ht="15" customHeight="1">
      <c r="A181" s="35" t="s">
        <v>145</v>
      </c>
      <c r="B181" s="129" t="s">
        <v>90</v>
      </c>
      <c r="C181" s="130" t="s">
        <v>21</v>
      </c>
      <c r="D181" s="103" t="s">
        <v>26</v>
      </c>
      <c r="E181" s="112" t="str">
        <f>E182</f>
        <v>БП00084010</v>
      </c>
      <c r="F181" s="103" t="s">
        <v>78</v>
      </c>
      <c r="G181" s="33"/>
      <c r="H181" s="57">
        <f>SUM(H182)</f>
        <v>91.2</v>
      </c>
      <c r="I181" s="79">
        <f>I182</f>
        <v>52.1</v>
      </c>
      <c r="J181" s="79">
        <f>J182</f>
        <v>57</v>
      </c>
    </row>
    <row r="182" spans="1:10" ht="15.75" customHeight="1">
      <c r="A182" s="36" t="s">
        <v>75</v>
      </c>
      <c r="B182" s="131" t="s">
        <v>90</v>
      </c>
      <c r="C182" s="130" t="s">
        <v>21</v>
      </c>
      <c r="D182" s="103" t="s">
        <v>26</v>
      </c>
      <c r="E182" s="112" t="str">
        <f>ЦСТ!C17</f>
        <v>БП00084010</v>
      </c>
      <c r="F182" s="103" t="s">
        <v>78</v>
      </c>
      <c r="G182" s="33" t="s">
        <v>57</v>
      </c>
      <c r="H182" s="57">
        <v>91.2</v>
      </c>
      <c r="I182" s="79">
        <v>52.1</v>
      </c>
      <c r="J182" s="79">
        <v>57</v>
      </c>
    </row>
    <row r="183" spans="1:10" ht="27.75" customHeight="1">
      <c r="A183" s="77" t="s">
        <v>157</v>
      </c>
      <c r="B183" s="132" t="s">
        <v>90</v>
      </c>
      <c r="C183" s="103" t="s">
        <v>21</v>
      </c>
      <c r="D183" s="103" t="s">
        <v>26</v>
      </c>
      <c r="E183" s="112" t="str">
        <f>E184</f>
        <v>БП00084010</v>
      </c>
      <c r="F183" s="103" t="s">
        <v>79</v>
      </c>
      <c r="G183" s="33"/>
      <c r="H183" s="57">
        <f>SUM(H184)</f>
        <v>0</v>
      </c>
      <c r="I183" s="79">
        <f>I184</f>
        <v>0</v>
      </c>
      <c r="J183" s="79">
        <f>J184</f>
        <v>0</v>
      </c>
    </row>
    <row r="184" spans="1:10" ht="20.25" customHeight="1">
      <c r="A184" s="36" t="s">
        <v>75</v>
      </c>
      <c r="B184" s="108" t="s">
        <v>90</v>
      </c>
      <c r="C184" s="103" t="s">
        <v>21</v>
      </c>
      <c r="D184" s="103" t="s">
        <v>26</v>
      </c>
      <c r="E184" s="112" t="str">
        <f>ЦСТ!C17</f>
        <v>БП00084010</v>
      </c>
      <c r="F184" s="103" t="s">
        <v>79</v>
      </c>
      <c r="G184" s="33" t="s">
        <v>57</v>
      </c>
      <c r="H184" s="57">
        <v>0</v>
      </c>
      <c r="I184" s="79">
        <v>0</v>
      </c>
      <c r="J184" s="79">
        <v>0</v>
      </c>
    </row>
    <row r="185" spans="1:10" ht="46.5" customHeight="1">
      <c r="A185" s="78" t="s">
        <v>158</v>
      </c>
      <c r="B185" s="108" t="s">
        <v>90</v>
      </c>
      <c r="C185" s="103" t="s">
        <v>21</v>
      </c>
      <c r="D185" s="103" t="s">
        <v>26</v>
      </c>
      <c r="E185" s="112" t="str">
        <f>E184</f>
        <v>БП00084010</v>
      </c>
      <c r="F185" s="103" t="s">
        <v>146</v>
      </c>
      <c r="G185" s="33"/>
      <c r="H185" s="57">
        <f>H186</f>
        <v>20.8</v>
      </c>
      <c r="I185" s="79">
        <f>I186</f>
        <v>14.1</v>
      </c>
      <c r="J185" s="79">
        <f>J186</f>
        <v>68</v>
      </c>
    </row>
    <row r="186" spans="1:10" ht="20.25" customHeight="1">
      <c r="A186" s="36" t="s">
        <v>75</v>
      </c>
      <c r="B186" s="108" t="s">
        <v>90</v>
      </c>
      <c r="C186" s="103" t="s">
        <v>21</v>
      </c>
      <c r="D186" s="103" t="s">
        <v>26</v>
      </c>
      <c r="E186" s="112" t="str">
        <f>E184</f>
        <v>БП00084010</v>
      </c>
      <c r="F186" s="103" t="s">
        <v>146</v>
      </c>
      <c r="G186" s="33" t="s">
        <v>57</v>
      </c>
      <c r="H186" s="57">
        <v>20.8</v>
      </c>
      <c r="I186" s="79">
        <v>14.1</v>
      </c>
      <c r="J186" s="79">
        <v>68</v>
      </c>
    </row>
    <row r="187" spans="1:10" ht="27">
      <c r="A187" s="35" t="s">
        <v>159</v>
      </c>
      <c r="B187" s="106" t="s">
        <v>90</v>
      </c>
      <c r="C187" s="103" t="s">
        <v>21</v>
      </c>
      <c r="D187" s="103" t="s">
        <v>26</v>
      </c>
      <c r="E187" s="112" t="str">
        <f>E190</f>
        <v>БП00084010</v>
      </c>
      <c r="F187" s="103" t="s">
        <v>58</v>
      </c>
      <c r="G187" s="33"/>
      <c r="H187" s="57">
        <f>H190</f>
        <v>43.2</v>
      </c>
      <c r="I187" s="79">
        <f aca="true" t="shared" si="16" ref="I187:J189">I188</f>
        <v>18.4</v>
      </c>
      <c r="J187" s="79">
        <f t="shared" si="16"/>
        <v>43</v>
      </c>
    </row>
    <row r="188" spans="1:10" ht="33" customHeight="1">
      <c r="A188" s="35" t="s">
        <v>61</v>
      </c>
      <c r="B188" s="106" t="s">
        <v>90</v>
      </c>
      <c r="C188" s="103" t="s">
        <v>21</v>
      </c>
      <c r="D188" s="103" t="s">
        <v>26</v>
      </c>
      <c r="E188" s="112" t="str">
        <f>E190</f>
        <v>БП00084010</v>
      </c>
      <c r="F188" s="103" t="s">
        <v>59</v>
      </c>
      <c r="G188" s="33"/>
      <c r="H188" s="57">
        <f>H190</f>
        <v>43.2</v>
      </c>
      <c r="I188" s="79">
        <f t="shared" si="16"/>
        <v>18.4</v>
      </c>
      <c r="J188" s="79">
        <f t="shared" si="16"/>
        <v>43</v>
      </c>
    </row>
    <row r="189" spans="1:10" ht="28.5" customHeight="1">
      <c r="A189" s="35" t="s">
        <v>62</v>
      </c>
      <c r="B189" s="106" t="s">
        <v>90</v>
      </c>
      <c r="C189" s="103" t="s">
        <v>21</v>
      </c>
      <c r="D189" s="103" t="s">
        <v>26</v>
      </c>
      <c r="E189" s="112" t="str">
        <f>E190</f>
        <v>БП00084010</v>
      </c>
      <c r="F189" s="103" t="s">
        <v>52</v>
      </c>
      <c r="G189" s="33"/>
      <c r="H189" s="57">
        <f>SUM(H190)</f>
        <v>43.2</v>
      </c>
      <c r="I189" s="79">
        <f t="shared" si="16"/>
        <v>18.4</v>
      </c>
      <c r="J189" s="79">
        <f t="shared" si="16"/>
        <v>43</v>
      </c>
    </row>
    <row r="190" spans="1:10" ht="32.25" customHeight="1">
      <c r="A190" s="36" t="s">
        <v>75</v>
      </c>
      <c r="B190" s="108" t="s">
        <v>90</v>
      </c>
      <c r="C190" s="103" t="s">
        <v>21</v>
      </c>
      <c r="D190" s="103" t="s">
        <v>26</v>
      </c>
      <c r="E190" s="112" t="str">
        <f>ЦСТ!C17</f>
        <v>БП00084010</v>
      </c>
      <c r="F190" s="103" t="s">
        <v>52</v>
      </c>
      <c r="G190" s="33" t="s">
        <v>57</v>
      </c>
      <c r="H190" s="57">
        <v>43.2</v>
      </c>
      <c r="I190" s="79">
        <v>18.4</v>
      </c>
      <c r="J190" s="79">
        <v>43</v>
      </c>
    </row>
    <row r="191" spans="1:10" ht="24" customHeight="1">
      <c r="A191" s="35" t="s">
        <v>63</v>
      </c>
      <c r="B191" s="106" t="s">
        <v>90</v>
      </c>
      <c r="C191" s="103" t="s">
        <v>21</v>
      </c>
      <c r="D191" s="103" t="s">
        <v>26</v>
      </c>
      <c r="E191" s="112" t="str">
        <f>E194</f>
        <v>БП00084010</v>
      </c>
      <c r="F191" s="103" t="s">
        <v>64</v>
      </c>
      <c r="G191" s="33"/>
      <c r="H191" s="57">
        <f>H192</f>
        <v>1</v>
      </c>
      <c r="I191" s="79">
        <f>I192</f>
        <v>0.04</v>
      </c>
      <c r="J191" s="79">
        <f>J192</f>
        <v>0.04</v>
      </c>
    </row>
    <row r="192" spans="1:10" ht="27" customHeight="1">
      <c r="A192" s="35" t="s">
        <v>150</v>
      </c>
      <c r="B192" s="106" t="s">
        <v>90</v>
      </c>
      <c r="C192" s="103" t="s">
        <v>21</v>
      </c>
      <c r="D192" s="103" t="s">
        <v>26</v>
      </c>
      <c r="E192" s="112" t="str">
        <f>E194</f>
        <v>БП00084010</v>
      </c>
      <c r="F192" s="103" t="s">
        <v>65</v>
      </c>
      <c r="G192" s="33"/>
      <c r="H192" s="57">
        <f>H193+H195</f>
        <v>1</v>
      </c>
      <c r="I192" s="79">
        <f>I193+I195</f>
        <v>0.04</v>
      </c>
      <c r="J192" s="79">
        <f>J193+J195</f>
        <v>0.04</v>
      </c>
    </row>
    <row r="193" spans="1:10" ht="20.25" customHeight="1">
      <c r="A193" s="14" t="s">
        <v>46</v>
      </c>
      <c r="B193" s="107" t="s">
        <v>90</v>
      </c>
      <c r="C193" s="103" t="s">
        <v>21</v>
      </c>
      <c r="D193" s="103" t="s">
        <v>26</v>
      </c>
      <c r="E193" s="112" t="str">
        <f>E194</f>
        <v>БП00084010</v>
      </c>
      <c r="F193" s="103" t="s">
        <v>47</v>
      </c>
      <c r="G193" s="33"/>
      <c r="H193" s="57">
        <f>SUM(H194)</f>
        <v>0</v>
      </c>
      <c r="I193" s="79">
        <f>I194</f>
        <v>0</v>
      </c>
      <c r="J193" s="79">
        <f>J194</f>
        <v>0</v>
      </c>
    </row>
    <row r="194" spans="1:10" ht="18.75" customHeight="1">
      <c r="A194" s="36" t="s">
        <v>75</v>
      </c>
      <c r="B194" s="108" t="s">
        <v>90</v>
      </c>
      <c r="C194" s="103" t="s">
        <v>21</v>
      </c>
      <c r="D194" s="103" t="s">
        <v>26</v>
      </c>
      <c r="E194" s="112" t="str">
        <f>ЦСТ!C17</f>
        <v>БП00084010</v>
      </c>
      <c r="F194" s="103" t="s">
        <v>47</v>
      </c>
      <c r="G194" s="33" t="s">
        <v>57</v>
      </c>
      <c r="H194" s="57">
        <v>0</v>
      </c>
      <c r="I194" s="79">
        <v>0</v>
      </c>
      <c r="J194" s="79">
        <v>0</v>
      </c>
    </row>
    <row r="195" spans="1:10" ht="18" customHeight="1">
      <c r="A195" s="14" t="s">
        <v>127</v>
      </c>
      <c r="B195" s="107" t="s">
        <v>90</v>
      </c>
      <c r="C195" s="103" t="s">
        <v>21</v>
      </c>
      <c r="D195" s="103" t="s">
        <v>26</v>
      </c>
      <c r="E195" s="112" t="str">
        <f>E196</f>
        <v>БП00084010</v>
      </c>
      <c r="F195" s="103" t="s">
        <v>126</v>
      </c>
      <c r="G195" s="33"/>
      <c r="H195" s="57">
        <f>SUM(H196)</f>
        <v>1</v>
      </c>
      <c r="I195" s="79">
        <f>I196</f>
        <v>0.04</v>
      </c>
      <c r="J195" s="79">
        <f>J196</f>
        <v>0.04</v>
      </c>
    </row>
    <row r="196" spans="1:10" ht="15.75" customHeight="1">
      <c r="A196" s="36" t="s">
        <v>75</v>
      </c>
      <c r="B196" s="108" t="s">
        <v>90</v>
      </c>
      <c r="C196" s="103" t="s">
        <v>21</v>
      </c>
      <c r="D196" s="103" t="s">
        <v>26</v>
      </c>
      <c r="E196" s="112" t="str">
        <f>ЦСТ!C17</f>
        <v>БП00084010</v>
      </c>
      <c r="F196" s="103" t="s">
        <v>126</v>
      </c>
      <c r="G196" s="33" t="s">
        <v>57</v>
      </c>
      <c r="H196" s="57">
        <v>1</v>
      </c>
      <c r="I196" s="79">
        <v>0.04</v>
      </c>
      <c r="J196" s="79">
        <v>0.04</v>
      </c>
    </row>
    <row r="197" spans="1:10" s="63" customFormat="1" ht="30" customHeight="1">
      <c r="A197" s="60" t="s">
        <v>120</v>
      </c>
      <c r="B197" s="133" t="s">
        <v>90</v>
      </c>
      <c r="C197" s="119" t="s">
        <v>21</v>
      </c>
      <c r="D197" s="119" t="s">
        <v>26</v>
      </c>
      <c r="E197" s="112" t="str">
        <f>E201</f>
        <v>БП00089080</v>
      </c>
      <c r="F197" s="119"/>
      <c r="G197" s="61"/>
      <c r="H197" s="87">
        <f>H198</f>
        <v>10</v>
      </c>
      <c r="I197" s="134">
        <f>I198</f>
        <v>10</v>
      </c>
      <c r="J197" s="85">
        <f>J198</f>
        <v>100</v>
      </c>
    </row>
    <row r="198" spans="1:10" ht="27">
      <c r="A198" s="35" t="s">
        <v>60</v>
      </c>
      <c r="B198" s="106" t="s">
        <v>90</v>
      </c>
      <c r="C198" s="103" t="s">
        <v>21</v>
      </c>
      <c r="D198" s="103" t="s">
        <v>26</v>
      </c>
      <c r="E198" s="112" t="str">
        <f>E201</f>
        <v>БП00089080</v>
      </c>
      <c r="F198" s="103" t="s">
        <v>58</v>
      </c>
      <c r="G198" s="33"/>
      <c r="H198" s="57">
        <f>H199</f>
        <v>10</v>
      </c>
      <c r="I198" s="89">
        <f aca="true" t="shared" si="17" ref="I198:J202">I199</f>
        <v>10</v>
      </c>
      <c r="J198" s="79">
        <f t="shared" si="17"/>
        <v>100</v>
      </c>
    </row>
    <row r="199" spans="1:10" ht="18" customHeight="1">
      <c r="A199" s="36" t="s">
        <v>152</v>
      </c>
      <c r="B199" s="106" t="s">
        <v>90</v>
      </c>
      <c r="C199" s="103" t="s">
        <v>21</v>
      </c>
      <c r="D199" s="103" t="s">
        <v>26</v>
      </c>
      <c r="E199" s="112" t="str">
        <f>E201</f>
        <v>БП00089080</v>
      </c>
      <c r="F199" s="103" t="s">
        <v>59</v>
      </c>
      <c r="G199" s="33"/>
      <c r="H199" s="57">
        <f>H200+H202</f>
        <v>10</v>
      </c>
      <c r="I199" s="89">
        <f>I200+I202</f>
        <v>10</v>
      </c>
      <c r="J199" s="79">
        <f t="shared" si="17"/>
        <v>100</v>
      </c>
    </row>
    <row r="200" spans="1:10" ht="28.5" customHeight="1">
      <c r="A200" s="35" t="s">
        <v>62</v>
      </c>
      <c r="B200" s="106" t="s">
        <v>90</v>
      </c>
      <c r="C200" s="103" t="s">
        <v>21</v>
      </c>
      <c r="D200" s="103" t="s">
        <v>26</v>
      </c>
      <c r="E200" s="112" t="str">
        <f>E201</f>
        <v>БП00089080</v>
      </c>
      <c r="F200" s="103" t="s">
        <v>52</v>
      </c>
      <c r="G200" s="33"/>
      <c r="H200" s="57">
        <f>SUM(H201)</f>
        <v>4</v>
      </c>
      <c r="I200" s="89">
        <f t="shared" si="17"/>
        <v>4</v>
      </c>
      <c r="J200" s="79">
        <f t="shared" si="17"/>
        <v>100</v>
      </c>
    </row>
    <row r="201" spans="1:10" ht="19.5" customHeight="1">
      <c r="A201" s="36" t="s">
        <v>152</v>
      </c>
      <c r="B201" s="108" t="s">
        <v>90</v>
      </c>
      <c r="C201" s="103" t="s">
        <v>21</v>
      </c>
      <c r="D201" s="103" t="s">
        <v>26</v>
      </c>
      <c r="E201" s="112" t="str">
        <f>ЦСТ!C31</f>
        <v>БП00089080</v>
      </c>
      <c r="F201" s="103" t="s">
        <v>52</v>
      </c>
      <c r="G201" s="33" t="s">
        <v>153</v>
      </c>
      <c r="H201" s="57">
        <v>4</v>
      </c>
      <c r="I201" s="89">
        <v>4</v>
      </c>
      <c r="J201" s="79">
        <v>100</v>
      </c>
    </row>
    <row r="202" spans="1:10" ht="19.5" customHeight="1">
      <c r="A202" s="35" t="s">
        <v>62</v>
      </c>
      <c r="B202" s="106" t="s">
        <v>90</v>
      </c>
      <c r="C202" s="103" t="s">
        <v>21</v>
      </c>
      <c r="D202" s="103" t="s">
        <v>26</v>
      </c>
      <c r="E202" s="112">
        <f>E203</f>
        <v>0</v>
      </c>
      <c r="F202" s="103" t="s">
        <v>210</v>
      </c>
      <c r="G202" s="33"/>
      <c r="H202" s="57">
        <f>SUM(H203)</f>
        <v>6</v>
      </c>
      <c r="I202" s="89">
        <f>I203</f>
        <v>6</v>
      </c>
      <c r="J202" s="79">
        <v>100</v>
      </c>
    </row>
    <row r="203" spans="1:10" ht="19.5" customHeight="1">
      <c r="A203" s="36" t="s">
        <v>152</v>
      </c>
      <c r="B203" s="108" t="s">
        <v>90</v>
      </c>
      <c r="C203" s="103" t="s">
        <v>21</v>
      </c>
      <c r="D203" s="103" t="s">
        <v>26</v>
      </c>
      <c r="E203" s="112">
        <f>ЦСТ!C33</f>
        <v>0</v>
      </c>
      <c r="F203" s="103" t="s">
        <v>210</v>
      </c>
      <c r="G203" s="33" t="s">
        <v>153</v>
      </c>
      <c r="H203" s="57">
        <v>6</v>
      </c>
      <c r="I203" s="89">
        <v>6</v>
      </c>
      <c r="J203" s="79">
        <v>100</v>
      </c>
    </row>
    <row r="204" spans="1:10" ht="30.75" customHeight="1">
      <c r="A204" s="36" t="s">
        <v>172</v>
      </c>
      <c r="B204" s="108" t="s">
        <v>90</v>
      </c>
      <c r="C204" s="103" t="s">
        <v>21</v>
      </c>
      <c r="D204" s="103" t="s">
        <v>26</v>
      </c>
      <c r="E204" s="112" t="s">
        <v>174</v>
      </c>
      <c r="F204" s="103"/>
      <c r="G204" s="33"/>
      <c r="H204" s="25">
        <f aca="true" t="shared" si="18" ref="H204:J207">H205</f>
        <v>0</v>
      </c>
      <c r="I204" s="90">
        <f t="shared" si="18"/>
        <v>0</v>
      </c>
      <c r="J204" s="80">
        <f t="shared" si="18"/>
        <v>0</v>
      </c>
    </row>
    <row r="205" spans="1:10" ht="31.5" customHeight="1">
      <c r="A205" s="36" t="s">
        <v>60</v>
      </c>
      <c r="B205" s="108" t="s">
        <v>90</v>
      </c>
      <c r="C205" s="103" t="s">
        <v>21</v>
      </c>
      <c r="D205" s="103" t="s">
        <v>26</v>
      </c>
      <c r="E205" s="112" t="s">
        <v>174</v>
      </c>
      <c r="F205" s="103" t="s">
        <v>58</v>
      </c>
      <c r="G205" s="33"/>
      <c r="H205" s="57">
        <f t="shared" si="18"/>
        <v>0</v>
      </c>
      <c r="I205" s="89">
        <f t="shared" si="18"/>
        <v>0</v>
      </c>
      <c r="J205" s="79">
        <f t="shared" si="18"/>
        <v>0</v>
      </c>
    </row>
    <row r="206" spans="1:10" ht="28.5" customHeight="1">
      <c r="A206" s="36" t="s">
        <v>61</v>
      </c>
      <c r="B206" s="108" t="s">
        <v>90</v>
      </c>
      <c r="C206" s="103" t="s">
        <v>21</v>
      </c>
      <c r="D206" s="103" t="s">
        <v>26</v>
      </c>
      <c r="E206" s="112" t="s">
        <v>174</v>
      </c>
      <c r="F206" s="103" t="s">
        <v>59</v>
      </c>
      <c r="G206" s="33"/>
      <c r="H206" s="57">
        <f t="shared" si="18"/>
        <v>0</v>
      </c>
      <c r="I206" s="89">
        <f t="shared" si="18"/>
        <v>0</v>
      </c>
      <c r="J206" s="79">
        <f t="shared" si="18"/>
        <v>0</v>
      </c>
    </row>
    <row r="207" spans="1:10" ht="29.25" customHeight="1">
      <c r="A207" s="36" t="s">
        <v>62</v>
      </c>
      <c r="B207" s="108" t="s">
        <v>90</v>
      </c>
      <c r="C207" s="103" t="s">
        <v>21</v>
      </c>
      <c r="D207" s="103" t="s">
        <v>26</v>
      </c>
      <c r="E207" s="112" t="s">
        <v>174</v>
      </c>
      <c r="F207" s="103" t="s">
        <v>52</v>
      </c>
      <c r="G207" s="33"/>
      <c r="H207" s="57">
        <f t="shared" si="18"/>
        <v>0</v>
      </c>
      <c r="I207" s="79">
        <f t="shared" si="18"/>
        <v>0</v>
      </c>
      <c r="J207" s="79">
        <f t="shared" si="18"/>
        <v>0</v>
      </c>
    </row>
    <row r="208" spans="1:10" ht="15.75" customHeight="1">
      <c r="A208" s="36" t="s">
        <v>152</v>
      </c>
      <c r="B208" s="108" t="s">
        <v>90</v>
      </c>
      <c r="C208" s="103" t="s">
        <v>21</v>
      </c>
      <c r="D208" s="103" t="s">
        <v>26</v>
      </c>
      <c r="E208" s="112" t="s">
        <v>174</v>
      </c>
      <c r="F208" s="103" t="s">
        <v>52</v>
      </c>
      <c r="G208" s="33" t="s">
        <v>153</v>
      </c>
      <c r="H208" s="57">
        <v>0</v>
      </c>
      <c r="I208" s="79">
        <v>0</v>
      </c>
      <c r="J208" s="79">
        <v>0</v>
      </c>
    </row>
    <row r="209" spans="1:10" ht="46.5" customHeight="1">
      <c r="A209" s="36" t="s">
        <v>173</v>
      </c>
      <c r="B209" s="108" t="s">
        <v>90</v>
      </c>
      <c r="C209" s="103" t="s">
        <v>21</v>
      </c>
      <c r="D209" s="103" t="s">
        <v>26</v>
      </c>
      <c r="E209" s="112" t="s">
        <v>174</v>
      </c>
      <c r="F209" s="103"/>
      <c r="G209" s="33"/>
      <c r="H209" s="25">
        <f aca="true" t="shared" si="19" ref="H209:J211">H210</f>
        <v>0</v>
      </c>
      <c r="I209" s="80">
        <f t="shared" si="19"/>
        <v>0</v>
      </c>
      <c r="J209" s="80">
        <f t="shared" si="19"/>
        <v>0</v>
      </c>
    </row>
    <row r="210" spans="1:10" ht="33" customHeight="1">
      <c r="A210" s="36" t="s">
        <v>60</v>
      </c>
      <c r="B210" s="108" t="s">
        <v>90</v>
      </c>
      <c r="C210" s="103" t="s">
        <v>21</v>
      </c>
      <c r="D210" s="103" t="s">
        <v>26</v>
      </c>
      <c r="E210" s="112" t="s">
        <v>174</v>
      </c>
      <c r="F210" s="103" t="s">
        <v>58</v>
      </c>
      <c r="G210" s="33"/>
      <c r="H210" s="57">
        <f t="shared" si="19"/>
        <v>0</v>
      </c>
      <c r="I210" s="79">
        <f t="shared" si="19"/>
        <v>0</v>
      </c>
      <c r="J210" s="79">
        <f t="shared" si="19"/>
        <v>0</v>
      </c>
    </row>
    <row r="211" spans="1:10" ht="36" customHeight="1">
      <c r="A211" s="36" t="s">
        <v>61</v>
      </c>
      <c r="B211" s="108" t="s">
        <v>90</v>
      </c>
      <c r="C211" s="103" t="s">
        <v>21</v>
      </c>
      <c r="D211" s="103" t="s">
        <v>26</v>
      </c>
      <c r="E211" s="112" t="s">
        <v>174</v>
      </c>
      <c r="F211" s="103" t="s">
        <v>59</v>
      </c>
      <c r="G211" s="33"/>
      <c r="H211" s="57">
        <f t="shared" si="19"/>
        <v>0</v>
      </c>
      <c r="I211" s="79">
        <f t="shared" si="19"/>
        <v>0</v>
      </c>
      <c r="J211" s="79">
        <f t="shared" si="19"/>
        <v>0</v>
      </c>
    </row>
    <row r="212" spans="1:10" ht="36" customHeight="1">
      <c r="A212" s="36" t="s">
        <v>62</v>
      </c>
      <c r="B212" s="108" t="s">
        <v>90</v>
      </c>
      <c r="C212" s="103" t="s">
        <v>21</v>
      </c>
      <c r="D212" s="103" t="s">
        <v>26</v>
      </c>
      <c r="E212" s="112" t="s">
        <v>174</v>
      </c>
      <c r="F212" s="103" t="s">
        <v>52</v>
      </c>
      <c r="G212" s="33"/>
      <c r="H212" s="57">
        <f>H213</f>
        <v>0</v>
      </c>
      <c r="I212" s="79">
        <v>0</v>
      </c>
      <c r="J212" s="79">
        <v>0</v>
      </c>
    </row>
    <row r="213" spans="1:10" ht="18" customHeight="1">
      <c r="A213" s="36" t="s">
        <v>75</v>
      </c>
      <c r="B213" s="108" t="s">
        <v>90</v>
      </c>
      <c r="C213" s="103" t="s">
        <v>21</v>
      </c>
      <c r="D213" s="103" t="s">
        <v>26</v>
      </c>
      <c r="E213" s="112" t="s">
        <v>174</v>
      </c>
      <c r="F213" s="103" t="s">
        <v>52</v>
      </c>
      <c r="G213" s="33" t="s">
        <v>57</v>
      </c>
      <c r="H213" s="57">
        <v>0</v>
      </c>
      <c r="I213" s="79"/>
      <c r="J213" s="79"/>
    </row>
    <row r="214" spans="1:10" ht="15.75" customHeight="1">
      <c r="A214" s="27" t="s">
        <v>10</v>
      </c>
      <c r="B214" s="110" t="s">
        <v>90</v>
      </c>
      <c r="C214" s="111" t="s">
        <v>22</v>
      </c>
      <c r="D214" s="111"/>
      <c r="E214" s="74"/>
      <c r="F214" s="111"/>
      <c r="G214" s="28"/>
      <c r="H214" s="25">
        <f>SUM(H215,H222)</f>
        <v>0</v>
      </c>
      <c r="I214" s="79">
        <f aca="true" t="shared" si="20" ref="I214:I220">I215</f>
        <v>0</v>
      </c>
      <c r="J214" s="79"/>
    </row>
    <row r="215" spans="1:10" ht="17.25" customHeight="1">
      <c r="A215" s="27" t="s">
        <v>11</v>
      </c>
      <c r="B215" s="110" t="s">
        <v>90</v>
      </c>
      <c r="C215" s="111" t="s">
        <v>22</v>
      </c>
      <c r="D215" s="111" t="s">
        <v>27</v>
      </c>
      <c r="E215" s="74"/>
      <c r="F215" s="111"/>
      <c r="G215" s="28"/>
      <c r="H215" s="25">
        <f>SUM(H221)</f>
        <v>0</v>
      </c>
      <c r="I215" s="79">
        <f t="shared" si="20"/>
        <v>0</v>
      </c>
      <c r="J215" s="79">
        <f aca="true" t="shared" si="21" ref="J215:J220">J216</f>
        <v>0</v>
      </c>
    </row>
    <row r="216" spans="1:10" ht="15.75" customHeight="1">
      <c r="A216" s="32" t="s">
        <v>99</v>
      </c>
      <c r="B216" s="102" t="s">
        <v>90</v>
      </c>
      <c r="C216" s="103" t="s">
        <v>22</v>
      </c>
      <c r="D216" s="103" t="s">
        <v>27</v>
      </c>
      <c r="E216" s="112" t="str">
        <f>E221</f>
        <v>БП00080130</v>
      </c>
      <c r="F216" s="103"/>
      <c r="G216" s="33"/>
      <c r="H216" s="57">
        <f>SUM(H217)</f>
        <v>0</v>
      </c>
      <c r="I216" s="79">
        <f t="shared" si="20"/>
        <v>0</v>
      </c>
      <c r="J216" s="79">
        <f t="shared" si="21"/>
        <v>0</v>
      </c>
    </row>
    <row r="217" spans="1:10" ht="30.75" customHeight="1">
      <c r="A217" s="32" t="s">
        <v>12</v>
      </c>
      <c r="B217" s="102" t="s">
        <v>90</v>
      </c>
      <c r="C217" s="103" t="s">
        <v>22</v>
      </c>
      <c r="D217" s="103" t="s">
        <v>27</v>
      </c>
      <c r="E217" s="112" t="str">
        <f>E221</f>
        <v>БП00080130</v>
      </c>
      <c r="F217" s="103"/>
      <c r="G217" s="33"/>
      <c r="H217" s="57">
        <f>SUM(H221)</f>
        <v>0</v>
      </c>
      <c r="I217" s="79">
        <f t="shared" si="20"/>
        <v>0</v>
      </c>
      <c r="J217" s="79">
        <f t="shared" si="21"/>
        <v>0</v>
      </c>
    </row>
    <row r="218" spans="1:10" ht="18.75" customHeight="1">
      <c r="A218" s="35" t="s">
        <v>66</v>
      </c>
      <c r="B218" s="106" t="s">
        <v>90</v>
      </c>
      <c r="C218" s="103" t="s">
        <v>22</v>
      </c>
      <c r="D218" s="103" t="s">
        <v>27</v>
      </c>
      <c r="E218" s="112" t="str">
        <f>E221</f>
        <v>БП00080130</v>
      </c>
      <c r="F218" s="103" t="s">
        <v>68</v>
      </c>
      <c r="G218" s="33"/>
      <c r="H218" s="57">
        <f>SUM(H221)</f>
        <v>0</v>
      </c>
      <c r="I218" s="79">
        <f t="shared" si="20"/>
        <v>0</v>
      </c>
      <c r="J218" s="79">
        <f t="shared" si="21"/>
        <v>0</v>
      </c>
    </row>
    <row r="219" spans="1:10" ht="30" customHeight="1">
      <c r="A219" s="35" t="s">
        <v>67</v>
      </c>
      <c r="B219" s="106" t="s">
        <v>90</v>
      </c>
      <c r="C219" s="103" t="s">
        <v>22</v>
      </c>
      <c r="D219" s="103" t="s">
        <v>27</v>
      </c>
      <c r="E219" s="112" t="str">
        <f>E221</f>
        <v>БП00080130</v>
      </c>
      <c r="F219" s="103" t="s">
        <v>43</v>
      </c>
      <c r="G219" s="33"/>
      <c r="H219" s="57">
        <f>H221</f>
        <v>0</v>
      </c>
      <c r="I219" s="79">
        <f t="shared" si="20"/>
        <v>0</v>
      </c>
      <c r="J219" s="79">
        <f t="shared" si="21"/>
        <v>0</v>
      </c>
    </row>
    <row r="220" spans="1:10" ht="30.75" customHeight="1">
      <c r="A220" s="35" t="s">
        <v>160</v>
      </c>
      <c r="B220" s="106" t="s">
        <v>90</v>
      </c>
      <c r="C220" s="103" t="s">
        <v>22</v>
      </c>
      <c r="D220" s="103" t="s">
        <v>27</v>
      </c>
      <c r="E220" s="112" t="str">
        <f>E221</f>
        <v>БП00080130</v>
      </c>
      <c r="F220" s="103" t="s">
        <v>71</v>
      </c>
      <c r="G220" s="33"/>
      <c r="H220" s="57">
        <f>SUM(H221)</f>
        <v>0</v>
      </c>
      <c r="I220" s="79">
        <f t="shared" si="20"/>
        <v>0</v>
      </c>
      <c r="J220" s="79">
        <f t="shared" si="21"/>
        <v>0</v>
      </c>
    </row>
    <row r="221" spans="1:10" ht="18" customHeight="1">
      <c r="A221" s="36" t="s">
        <v>75</v>
      </c>
      <c r="B221" s="108" t="s">
        <v>90</v>
      </c>
      <c r="C221" s="103" t="s">
        <v>22</v>
      </c>
      <c r="D221" s="103" t="s">
        <v>27</v>
      </c>
      <c r="E221" s="112" t="str">
        <f>ЦСТ!C18</f>
        <v>БП00080130</v>
      </c>
      <c r="F221" s="103" t="s">
        <v>71</v>
      </c>
      <c r="G221" s="33" t="s">
        <v>57</v>
      </c>
      <c r="H221" s="57">
        <v>0</v>
      </c>
      <c r="I221" s="79">
        <v>0</v>
      </c>
      <c r="J221" s="79">
        <v>0</v>
      </c>
    </row>
    <row r="222" spans="1:10" ht="17.25" customHeight="1">
      <c r="A222" s="27" t="s">
        <v>13</v>
      </c>
      <c r="B222" s="110" t="s">
        <v>90</v>
      </c>
      <c r="C222" s="111" t="s">
        <v>22</v>
      </c>
      <c r="D222" s="111" t="s">
        <v>28</v>
      </c>
      <c r="E222" s="74"/>
      <c r="F222" s="111"/>
      <c r="G222" s="28"/>
      <c r="H222" s="25">
        <f>SUM(H227)</f>
        <v>0</v>
      </c>
      <c r="I222" s="79">
        <f aca="true" t="shared" si="22" ref="I222:J226">I223</f>
        <v>0</v>
      </c>
      <c r="J222" s="79">
        <f t="shared" si="22"/>
        <v>0</v>
      </c>
    </row>
    <row r="223" spans="1:10" ht="30.75" customHeight="1">
      <c r="A223" s="32" t="s">
        <v>100</v>
      </c>
      <c r="B223" s="102" t="s">
        <v>90</v>
      </c>
      <c r="C223" s="103" t="s">
        <v>22</v>
      </c>
      <c r="D223" s="103" t="s">
        <v>28</v>
      </c>
      <c r="E223" s="112" t="str">
        <f>E227</f>
        <v>БП00080140</v>
      </c>
      <c r="F223" s="103"/>
      <c r="G223" s="33"/>
      <c r="H223" s="57">
        <f>SUM(H227)</f>
        <v>0</v>
      </c>
      <c r="I223" s="79">
        <f t="shared" si="22"/>
        <v>0</v>
      </c>
      <c r="J223" s="79">
        <f t="shared" si="22"/>
        <v>0</v>
      </c>
    </row>
    <row r="224" spans="1:10" ht="17.25" customHeight="1">
      <c r="A224" s="35" t="s">
        <v>66</v>
      </c>
      <c r="B224" s="106" t="s">
        <v>90</v>
      </c>
      <c r="C224" s="103" t="s">
        <v>22</v>
      </c>
      <c r="D224" s="103" t="s">
        <v>28</v>
      </c>
      <c r="E224" s="112" t="str">
        <f>E227</f>
        <v>БП00080140</v>
      </c>
      <c r="F224" s="103" t="s">
        <v>68</v>
      </c>
      <c r="G224" s="33"/>
      <c r="H224" s="57">
        <f>SUM(H227)</f>
        <v>0</v>
      </c>
      <c r="I224" s="79">
        <f t="shared" si="22"/>
        <v>0</v>
      </c>
      <c r="J224" s="79">
        <f t="shared" si="22"/>
        <v>0</v>
      </c>
    </row>
    <row r="225" spans="1:10" ht="26.25" customHeight="1">
      <c r="A225" s="35" t="s">
        <v>67</v>
      </c>
      <c r="B225" s="106" t="s">
        <v>90</v>
      </c>
      <c r="C225" s="103" t="s">
        <v>22</v>
      </c>
      <c r="D225" s="103" t="s">
        <v>28</v>
      </c>
      <c r="E225" s="112" t="str">
        <f>E227</f>
        <v>БП00080140</v>
      </c>
      <c r="F225" s="103" t="s">
        <v>43</v>
      </c>
      <c r="G225" s="33"/>
      <c r="H225" s="57">
        <f>SUM(H227)</f>
        <v>0</v>
      </c>
      <c r="I225" s="79">
        <f t="shared" si="22"/>
        <v>0</v>
      </c>
      <c r="J225" s="79">
        <f t="shared" si="22"/>
        <v>0</v>
      </c>
    </row>
    <row r="226" spans="1:10" ht="30" customHeight="1">
      <c r="A226" s="35" t="s">
        <v>160</v>
      </c>
      <c r="B226" s="106" t="s">
        <v>90</v>
      </c>
      <c r="C226" s="103" t="s">
        <v>22</v>
      </c>
      <c r="D226" s="103" t="s">
        <v>28</v>
      </c>
      <c r="E226" s="112" t="str">
        <f>E227</f>
        <v>БП00080140</v>
      </c>
      <c r="F226" s="103" t="s">
        <v>71</v>
      </c>
      <c r="G226" s="33"/>
      <c r="H226" s="57">
        <f>SUM(H227)</f>
        <v>0</v>
      </c>
      <c r="I226" s="79">
        <f t="shared" si="22"/>
        <v>0</v>
      </c>
      <c r="J226" s="79">
        <f t="shared" si="22"/>
        <v>0</v>
      </c>
    </row>
    <row r="227" spans="1:10" ht="17.25" customHeight="1">
      <c r="A227" s="36" t="s">
        <v>75</v>
      </c>
      <c r="B227" s="108" t="s">
        <v>90</v>
      </c>
      <c r="C227" s="103" t="s">
        <v>22</v>
      </c>
      <c r="D227" s="103" t="s">
        <v>28</v>
      </c>
      <c r="E227" s="112" t="str">
        <f>ЦСТ!C19</f>
        <v>БП00080140</v>
      </c>
      <c r="F227" s="103" t="s">
        <v>71</v>
      </c>
      <c r="G227" s="33" t="s">
        <v>57</v>
      </c>
      <c r="H227" s="57">
        <v>0</v>
      </c>
      <c r="I227" s="79">
        <v>0</v>
      </c>
      <c r="J227" s="79">
        <v>0</v>
      </c>
    </row>
  </sheetData>
  <sheetProtection/>
  <mergeCells count="5">
    <mergeCell ref="A6:H6"/>
    <mergeCell ref="A4:H4"/>
    <mergeCell ref="A2:J2"/>
    <mergeCell ref="A1:J1"/>
    <mergeCell ref="A3:J3"/>
  </mergeCells>
  <printOptions/>
  <pageMargins left="0.7480314960629921" right="0.1968503937007874" top="0.9055118110236221" bottom="0.8661417322834646" header="0.5118110236220472" footer="0.5118110236220472"/>
  <pageSetup fitToHeight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2018-07-27T14:00:05Z</cp:lastPrinted>
  <dcterms:created xsi:type="dcterms:W3CDTF">2008-04-16T10:31:14Z</dcterms:created>
  <dcterms:modified xsi:type="dcterms:W3CDTF">2018-07-27T14:04:24Z</dcterms:modified>
  <cp:category/>
  <cp:version/>
  <cp:contentType/>
  <cp:contentStatus/>
</cp:coreProperties>
</file>