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OLE_LINK1" localSheetId="0">'Лист1'!$A$13</definedName>
    <definedName name="_xlnm.Print_Area" localSheetId="0">'Лист1'!$A$1:$I$623</definedName>
  </definedNames>
  <calcPr fullCalcOnLoad="1"/>
</workbook>
</file>

<file path=xl/sharedStrings.xml><?xml version="1.0" encoding="utf-8"?>
<sst xmlns="http://schemas.openxmlformats.org/spreadsheetml/2006/main" count="2892" uniqueCount="355">
  <si>
    <t>Наименование</t>
  </si>
  <si>
    <t>ПР</t>
  </si>
  <si>
    <t>ЦСТ</t>
  </si>
  <si>
    <t>ВР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</si>
  <si>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</si>
  <si>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</si>
  <si>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</si>
  <si>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</si>
  <si>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Резервные фонды  местных  администраций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</si>
  <si>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</si>
  <si>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</si>
  <si>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</si>
  <si>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Сельское хозяйство и  рыболовство</t>
  </si>
  <si>
    <t>Другие вопросы в области национальной экономики</t>
  </si>
  <si>
    <t>Образование</t>
  </si>
  <si>
    <t>Общее образование</t>
  </si>
  <si>
    <t>Ежемесячное денежное вознаграждение за классное руководство</t>
  </si>
  <si>
    <t>Учреждения по внешкольной работе с детьми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</si>
  <si>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</si>
  <si>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</si>
  <si>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</si>
  <si>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</si>
  <si>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</si>
  <si>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</si>
  <si>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</si>
  <si>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Доплаты к пенсиям,дополнительное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</si>
  <si>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</si>
  <si>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</si>
  <si>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</si>
  <si>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</si>
  <si>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0020300</t>
  </si>
  <si>
    <t>0020400</t>
  </si>
  <si>
    <t>0700500</t>
  </si>
  <si>
    <t>0920300</t>
  </si>
  <si>
    <t>тыс.рублей</t>
  </si>
  <si>
    <t xml:space="preserve"> классификации расходов районного  бюджета</t>
  </si>
  <si>
    <t xml:space="preserve">  по разделам и подразделам, целевым статьям и видам расходов </t>
  </si>
  <si>
    <t>Иные межбюджетные трансферты бюджетам бюджетной системы</t>
  </si>
  <si>
    <t>5210300</t>
  </si>
  <si>
    <t>Итого</t>
  </si>
  <si>
    <t>РПр</t>
  </si>
  <si>
    <t>Сумма</t>
  </si>
  <si>
    <t>0100</t>
  </si>
  <si>
    <t>0400</t>
  </si>
  <si>
    <t>0500</t>
  </si>
  <si>
    <t>0700</t>
  </si>
  <si>
    <t>0800</t>
  </si>
  <si>
    <t>1000</t>
  </si>
  <si>
    <t>1100</t>
  </si>
  <si>
    <t>0102</t>
  </si>
  <si>
    <t>0104</t>
  </si>
  <si>
    <t>0106</t>
  </si>
  <si>
    <t>0405</t>
  </si>
  <si>
    <t>0412</t>
  </si>
  <si>
    <t>0702</t>
  </si>
  <si>
    <t>0701</t>
  </si>
  <si>
    <t>0707</t>
  </si>
  <si>
    <t>0709</t>
  </si>
  <si>
    <t>0801</t>
  </si>
  <si>
    <t>1001</t>
  </si>
  <si>
    <t>1003</t>
  </si>
  <si>
    <t>1004</t>
  </si>
  <si>
    <t>1006</t>
  </si>
  <si>
    <t>Контрольно-счётная палата</t>
  </si>
  <si>
    <t>5140100</t>
  </si>
  <si>
    <t>Мероприятия в области социальной политики</t>
  </si>
  <si>
    <t>1001100</t>
  </si>
  <si>
    <t>Областные средства</t>
  </si>
  <si>
    <t>Федеральные средства</t>
  </si>
  <si>
    <t>Резервные фонды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</si>
  <si>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</si>
  <si>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Районные средства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</si>
  <si>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</si>
  <si>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</si>
  <si>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0111</t>
  </si>
  <si>
    <t>0113</t>
  </si>
  <si>
    <t>5210206</t>
  </si>
  <si>
    <t>5210207</t>
  </si>
  <si>
    <t>Формирование и организация деятельности комиссии по делам несовершеннолетних и защите их прав</t>
  </si>
  <si>
    <t>Организация деятельности административных комиссий на территории Орловской области</t>
  </si>
  <si>
    <t>7950100</t>
  </si>
  <si>
    <t>7950000</t>
  </si>
  <si>
    <t>Целевые программы муниципальных образований</t>
  </si>
  <si>
    <t>7950200</t>
  </si>
  <si>
    <t>5210204</t>
  </si>
  <si>
    <t>4320100</t>
  </si>
  <si>
    <t xml:space="preserve">Культура, кинематография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</si>
  <si>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</si>
  <si>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0804</t>
  </si>
  <si>
    <t xml:space="preserve">Другие вопросы в области культуры, кинематографии </t>
  </si>
  <si>
    <t>7950400</t>
  </si>
  <si>
    <t>100</t>
  </si>
  <si>
    <t>1400</t>
  </si>
  <si>
    <t>1401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</si>
  <si>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</si>
  <si>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5160130</t>
  </si>
  <si>
    <t>1403</t>
  </si>
  <si>
    <t xml:space="preserve">Иные межбюджетные трансферты </t>
  </si>
  <si>
    <t>0505</t>
  </si>
  <si>
    <t>ЖИЛИЩНО-КОММУНАЛЬНОЕ  ХОЗЯЙСТВО</t>
  </si>
  <si>
    <t>0013600</t>
  </si>
  <si>
    <t>Осуществление первичного воинского учёта на территории, где отсутствуют военные комиссариаты</t>
  </si>
  <si>
    <t>6700000</t>
  </si>
  <si>
    <t>5210213</t>
  </si>
  <si>
    <t>Выполнение полномочий в сфере трудовых отношений</t>
  </si>
  <si>
    <t>Финансовый отдел</t>
  </si>
  <si>
    <t>Другие вопросы в области жилищно-коммунального хозяйства</t>
  </si>
  <si>
    <t>Мероприятия в сфере культуры ,кинематографии</t>
  </si>
  <si>
    <t>5210212</t>
  </si>
  <si>
    <t>0502</t>
  </si>
  <si>
    <t>Коммунальное хозяйство</t>
  </si>
  <si>
    <t>0401</t>
  </si>
  <si>
    <t>Общеэкономические вопросы</t>
  </si>
  <si>
    <t>Муниципальная целевая программа содействия занятости населения Кромского района на 2011-2013 годы</t>
  </si>
  <si>
    <t>7950700</t>
  </si>
  <si>
    <t>7950600</t>
  </si>
  <si>
    <t>1008800</t>
  </si>
  <si>
    <t>1008820</t>
  </si>
  <si>
    <t>6740000</t>
  </si>
  <si>
    <t>1102</t>
  </si>
  <si>
    <t>Массовый спорт</t>
  </si>
  <si>
    <t>Районная целевая программа "Развитие физической культуры и спорта в Кромском районе"</t>
  </si>
  <si>
    <t>7950500</t>
  </si>
  <si>
    <t xml:space="preserve">Средства массовой информации </t>
  </si>
  <si>
    <t>1200</t>
  </si>
  <si>
    <t>Периодическая печать и издательства</t>
  </si>
  <si>
    <t>1202</t>
  </si>
  <si>
    <t>4578500</t>
  </si>
  <si>
    <t>4400200</t>
  </si>
  <si>
    <t>Выполнение полномочий в сфере опеки и попечительства</t>
  </si>
  <si>
    <t xml:space="preserve">Государственная поддердка в сфере культуры ,кинематографии и средств массовой информации </t>
  </si>
  <si>
    <t>4400000</t>
  </si>
  <si>
    <t>Долгосрочная муниципальная  целевая программа "Совершенствование системы профилактики правонарушений и усиление борьбы с преступностью на территории Кромского района на 2011-2015 годы"</t>
  </si>
  <si>
    <t>Районная целевая программа " Комплексные меры противодействия злоупотреблению наркотикам и их незаконному обороту  на 2010-2014 годы"</t>
  </si>
  <si>
    <t>7950800</t>
  </si>
  <si>
    <t>0921000</t>
  </si>
  <si>
    <t>Обеспечение материально-технического обслуживания</t>
  </si>
  <si>
    <t xml:space="preserve">Межбюджетные трансферты общего характера  бюджетам субъектов Российской Федерации и муниципальных образований </t>
  </si>
  <si>
    <t>Выравнивание бюджетной обеспеченности поселений из районного фонда финансовой поддержки</t>
  </si>
  <si>
    <t>Прочие межбюджетные трансферты общего характера</t>
  </si>
  <si>
    <t>Предоставление мер социальной поддержки в виде ежемесячной денежной компенсации на оплату жилого помещения ,освещения и  отопления  педагогическим работникам образовательных учреждений Орловской области ,муниципальных образовательных учреждений ,проживающим и работающим  в сельской местности ,рабочих полселках ( посёлках городского типа)</t>
  </si>
  <si>
    <t xml:space="preserve">Закон Орловской области от 12 ноября 2008 года № 832-03 "О социальной поддержке граждан,усыновивших (удочеривших)детей-сирот и детей,оставшихся без попечения родителей"   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</si>
  <si>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</si>
  <si>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Обеспечение бесплатного проезда на городском ,пригородном (в сельской местности - на внутрирайонном )транспорте (кроме такси), а также 2 раза в год к месту жительства и обратно к месту учебы детей-сирот и детей,оставшихся без попечения родителей ,лиц из их числа ,обучающихся в государственных областных,муниципальных образовательных учреждениях Орловской области </t>
  </si>
  <si>
    <t>Финансовое обеспечение образовательного процесса в муниципальных образовательных учреждений в части исполнения государственных полномочий в Орловской области</t>
  </si>
  <si>
    <t>870</t>
  </si>
  <si>
    <t>Резервные средства</t>
  </si>
  <si>
    <t>Районная целевая программа "Улучшение условий и охраны труда в Кромском районе на 2012-2016 годы"</t>
  </si>
  <si>
    <t>Дорожное хозяйство ( дорожные фонды)</t>
  </si>
  <si>
    <t>0409</t>
  </si>
  <si>
    <t>Муниципальная программа "Развитие торговли Кромского района на 2011-2015 годы"</t>
  </si>
  <si>
    <t>7950900</t>
  </si>
  <si>
    <t xml:space="preserve">Дотации на выравнивание бюджетной обеспеченности муниципальных образований </t>
  </si>
  <si>
    <t>511</t>
  </si>
  <si>
    <t>540</t>
  </si>
  <si>
    <t>611</t>
  </si>
  <si>
    <t>Субсидии бюджетным учреждениям на иные цели</t>
  </si>
  <si>
    <t>612</t>
  </si>
  <si>
    <t>Программа сохранения и реконструкции  военно-мемориальных объектов в Кромском районе на 2011-2015 годы</t>
  </si>
  <si>
    <t>7951100</t>
  </si>
  <si>
    <t>Районная целевая комплексная программа "Молодежь Орловщины 2011-2015 годы"</t>
  </si>
  <si>
    <t>Обеспечение деятельности(оказание услуг) подведомственных учреждений</t>
  </si>
  <si>
    <t>7951000</t>
  </si>
  <si>
    <t>Модернизация региональных систем общего образования</t>
  </si>
  <si>
    <t>4362100</t>
  </si>
  <si>
    <t>7951600</t>
  </si>
  <si>
    <t>7951500</t>
  </si>
  <si>
    <t xml:space="preserve">Долгосрочная муниципальная целевая программа "Развитие муниципальной службы в Кромском районе на 2012-2014 годы" </t>
  </si>
  <si>
    <t>320</t>
  </si>
  <si>
    <t>310</t>
  </si>
  <si>
    <t>6730203</t>
  </si>
  <si>
    <t>6730300</t>
  </si>
  <si>
    <t>4239900</t>
  </si>
  <si>
    <t>7951400</t>
  </si>
  <si>
    <t>Бюджетные инвестиции</t>
  </si>
  <si>
    <t>400</t>
  </si>
  <si>
    <t>Федеральная целевая программа "Социальное развитие села до 2013 г."</t>
  </si>
  <si>
    <t>5215902</t>
  </si>
  <si>
    <t>Распределение бюджетных  ассигнований  на 2013 год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</si>
  <si>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</si>
  <si>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</si>
  <si>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</si>
  <si>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</si>
  <si>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</si>
  <si>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</si>
  <si>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</si>
  <si>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</si>
  <si>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</si>
  <si>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121</t>
  </si>
  <si>
    <t>122</t>
  </si>
  <si>
    <t>242</t>
  </si>
  <si>
    <t>Прочая закупка товаров, работ и услуг для государственных (муниципальных ) нужд</t>
  </si>
  <si>
    <t>244</t>
  </si>
  <si>
    <t>120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</si>
  <si>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</si>
  <si>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</si>
  <si>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Ист</t>
  </si>
  <si>
    <t>1</t>
  </si>
  <si>
    <t>200</t>
  </si>
  <si>
    <t>240</t>
  </si>
  <si>
    <t>Закупка товаров, работ и услуг для государственных (муниципальных нужд)нужд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</si>
  <si>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</si>
  <si>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(муниципальных)нужд</t>
  </si>
  <si>
    <t>Иные бюджетные ассигнования</t>
  </si>
  <si>
    <t>800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</si>
  <si>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</si>
  <si>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</si>
  <si>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</si>
  <si>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</si>
  <si>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2</t>
  </si>
  <si>
    <t xml:space="preserve">Межбюджетные трансферты </t>
  </si>
  <si>
    <t>500</t>
  </si>
  <si>
    <t>Дотации</t>
  </si>
  <si>
    <t>3</t>
  </si>
  <si>
    <t>323</t>
  </si>
  <si>
    <t>Приобретение товаров, работ, услуг в пользу граждан</t>
  </si>
  <si>
    <t>Иные выплаты населению</t>
  </si>
  <si>
    <t>360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</si>
  <si>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</si>
  <si>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</si>
  <si>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</si>
  <si>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600</t>
  </si>
  <si>
    <t>610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</si>
  <si>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</si>
  <si>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</si>
  <si>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</t>
  </si>
  <si>
    <t>0980000</t>
  </si>
  <si>
    <t>0980200</t>
  </si>
  <si>
    <t>0980201</t>
  </si>
  <si>
    <t>243</t>
  </si>
  <si>
    <t>0501</t>
  </si>
  <si>
    <t>Закупка товаров, работ и услуг  в целях капитального ремонта для государственного (муниципального )имущества</t>
  </si>
  <si>
    <t xml:space="preserve">Уплата налогов, сборов  и иных обязательных платежей в бюджеты бюджетной системы Российской Федерации </t>
  </si>
  <si>
    <t>Социальные выплаты гражданам, кроме публичных нормативных обязательств</t>
  </si>
  <si>
    <t xml:space="preserve">Предоставление субсидий бюджетным, автономным учреждениям и иным некоммерческим организациям                        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</si>
  <si>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</si>
  <si>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 xml:space="preserve">Предоставление субсидий бюджетным, автономным учреждениям и иным некоммерческим организациям       </t>
  </si>
  <si>
    <t>Непрограммная часть в рамках межведомственной инвестиционной программы</t>
  </si>
  <si>
    <t>Капитальный ремонт, непрограммная часть в рамках межведомственной инвестиционной программы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</si>
  <si>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</si>
  <si>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 и услуг для государственных(муниципальных) нужд</t>
  </si>
  <si>
    <t>5524700</t>
  </si>
  <si>
    <t>5524702</t>
  </si>
  <si>
    <t>7951700</t>
  </si>
  <si>
    <t>4360000</t>
  </si>
  <si>
    <t>Мероприятия в области образования</t>
  </si>
  <si>
    <t>Программа "Наказов избирателей депутатам Кромского районного Совета народных депутатов на 2013 год"</t>
  </si>
  <si>
    <t>Мероприятия по организации оздоровительной компании для  детей</t>
  </si>
  <si>
    <t>4320000</t>
  </si>
  <si>
    <t>7951900</t>
  </si>
  <si>
    <t>Муниципальная целевая программа " Профилактика терроризма и противодействие экстремизму на территории Кромского района в 2012-2014 годах"</t>
  </si>
  <si>
    <t>410</t>
  </si>
  <si>
    <t>411</t>
  </si>
  <si>
    <t>Капитальные вложения в объекты капитального строительства вне  рамок государственного оборонного заказа</t>
  </si>
  <si>
    <t>7951800</t>
  </si>
  <si>
    <t>810</t>
  </si>
  <si>
    <t>Субсидии юридическим лицам (кроме государственных (муниципальных)учреждений ,государственных корпораций (компаний),индивидуальным предпринимателям ,физическим лицам -производителям товаров, работ,услуг"</t>
  </si>
  <si>
    <r>
      <t xml:space="preserve">Предоставление субсидий бюджетным, автономным учреждениям и иным некоммерческим организациям 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</t>
    </r>
  </si>
  <si>
    <t>5215900</t>
  </si>
  <si>
    <t>Социальные выплаты ,установленные Законом Орловской области от 22 августа 2005 года № 533-ОЗ "Об образовани в Орловской области"</t>
  </si>
  <si>
    <t>Социальная помощь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</si>
  <si>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</si>
  <si>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</si>
  <si>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Публичные нормативные обязательства по социальным выплатам гражданам</t>
  </si>
  <si>
    <t>Пособия и компенсации по публичным нормативным обязательствам</t>
  </si>
  <si>
    <t>313</t>
  </si>
  <si>
    <t>6730000</t>
  </si>
  <si>
    <t>Закон Орловской области от 22 августа 2005 года № 529-ОЗ "О гарантиях прав ребенка в Орловской области"</t>
  </si>
  <si>
    <t>Меры социальной поддержки, предоставляемые детям-сиротам и детям, оставшимся без попечения родителей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</si>
  <si>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</si>
  <si>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Содержание ребенка в семье опекуна и приемной семье, а также вознаграждение, причитающееся приемному родителю</t>
  </si>
  <si>
    <t>322</t>
  </si>
  <si>
    <t>Субсидии гражданам на приобретение жилья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</si>
  <si>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</si>
  <si>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к решению Районного Совета народных депутатов</t>
  </si>
  <si>
    <t>5160100</t>
  </si>
  <si>
    <t xml:space="preserve">Выравнивание бюджетной обеспеченности </t>
  </si>
  <si>
    <t>510</t>
  </si>
  <si>
    <t>Национальная оборона</t>
  </si>
  <si>
    <t>0200</t>
  </si>
  <si>
    <t>Мобилизационная и вневойсковая подготовка</t>
  </si>
  <si>
    <t>0203</t>
  </si>
  <si>
    <t>Мероприятия по проведению оздоровительной компании детей</t>
  </si>
  <si>
    <t>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</si>
  <si>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 xml:space="preserve">Возмещение расходов бюджетов муниципальных образований  на обеспечение питанием учащихся муниципальных общеобразовательных учреждений </t>
  </si>
  <si>
    <t>0921100</t>
  </si>
  <si>
    <t xml:space="preserve">Обеспечение материально-технического обслуживания </t>
  </si>
  <si>
    <t>011</t>
  </si>
  <si>
    <t>Выполнение функций органами местного самоуправления</t>
  </si>
  <si>
    <t>0921200</t>
  </si>
  <si>
    <t>0921300</t>
  </si>
  <si>
    <t xml:space="preserve">Транспорт  </t>
  </si>
  <si>
    <t>Субсидии  на  проведение отдельных мероприятий по другим видам транспорта</t>
  </si>
  <si>
    <t>Субсидии юридическим лицам( кроме государственных(муниципальных) учреждений ,государственных корпораций (компаний) индивидуальным предпринимателям, физическим лицам -производителям товаров,работ,услуг</t>
  </si>
  <si>
    <t>7951200</t>
  </si>
  <si>
    <t>Муниципальная программа "Развитие дорожного хозяйства Кромского района на 2013 год"</t>
  </si>
  <si>
    <t>3500300</t>
  </si>
  <si>
    <t>Мероприятия в области жилищного хозяйства</t>
  </si>
  <si>
    <t>Районная целевая  программа "Развитие отрасли культуры в Кромском районе на 2013-2015 годы"</t>
  </si>
  <si>
    <t>Выплаты приемной семье на содержание  подопечных детей</t>
  </si>
  <si>
    <t>6730311</t>
  </si>
  <si>
    <t>Выплаты  семьям опекунов  на содержание  подопечных детей</t>
  </si>
  <si>
    <t>6730320</t>
  </si>
  <si>
    <t>Оплата труда приемного родителя</t>
  </si>
  <si>
    <t>6730312</t>
  </si>
  <si>
    <t>7951300</t>
  </si>
  <si>
    <t>Муниципальная  программа "Энергосбережение и повышение энергетической эффективности Кромского района на 2013 год"</t>
  </si>
  <si>
    <t>Муниципальная программа "Обеспечение условий формирования комфортной среды проживания в Кромском районе Орловской области  на 2013 год"</t>
  </si>
  <si>
    <t>Муниципальная подпрограмма "Стимулирования развития жилищного строительства на территории Кромского района Орловской области "Жилище" на 2013 год</t>
  </si>
  <si>
    <t>7951301</t>
  </si>
  <si>
    <t>Муниципальная программа "Поддержка и развитие малого и среднего предпринимательства в Кромском районе Орловской области  на 2012-2014 годы"</t>
  </si>
  <si>
    <t>0408</t>
  </si>
  <si>
    <t>7951302</t>
  </si>
  <si>
    <t>Муниципальная подпрограмма "Капитальный ремонт,строительство и реконструкция объектов инженерной и социальной инфраструктуры ,необходимых для обеспечения комфортных и безопасных условий жизнедеятельности населения Кромского района  на 2013 год"</t>
  </si>
  <si>
    <t>Муниципальная программа "Энергосбережение и повышение энергетической эффективности Кромского района на 2013 год"</t>
  </si>
  <si>
    <t xml:space="preserve">Финансове обеспечение расходов на реализацию государственных (муниципальных ) контрактов в целях осуществления капитальных вложений </t>
  </si>
  <si>
    <t>7950401</t>
  </si>
  <si>
    <t>7950402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</si>
  <si>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</si>
  <si>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0503</t>
  </si>
  <si>
    <t>Благоустройство</t>
  </si>
  <si>
    <r>
      <t xml:space="preserve">Предоставление субсидий бюджетным, автономным учреждениям и иным некоммерческим организациям      </t>
    </r>
    <r>
      <rPr>
        <b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</t>
    </r>
  </si>
  <si>
    <t>Предоставление субсидий БМУ "Центр культуры и досуга Кромского района"  в рамках районной целевой  программы "Развитие отрасли культуры в Кромском районе на 2013-2015 годы"</t>
  </si>
  <si>
    <r>
      <t xml:space="preserve">Предоставление субсидий бюджетным, автономным учреждениям и иным некоммерческим организациям   </t>
    </r>
    <r>
      <rPr>
        <b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</t>
    </r>
  </si>
  <si>
    <t>Предоставление субсидий МБУ "Кромская межпоселенческая центральная библиотека "Кромского района Орловской области  в рамках районной целевой  программы "Развитие отрасли культуры в Кромском районе на 2013-2015 годы"</t>
  </si>
  <si>
    <t>Среднесрочная районная целевая программа "Образование в Кромском районе на 2013-2015 годы"</t>
  </si>
  <si>
    <t>Долгосрочная районная целевая программа "Обеспечение жильем молодых семей на 2012-2015 годы"</t>
  </si>
  <si>
    <t>Муниципальная целевая программа "Развитие архивного дела в Кромском районе Орловской области на 2011-2016 годы"</t>
  </si>
  <si>
    <t>Сумма с поправками</t>
  </si>
  <si>
    <t xml:space="preserve">Поправка </t>
  </si>
  <si>
    <t>Субвенции</t>
  </si>
  <si>
    <t>530</t>
  </si>
  <si>
    <t>0921400</t>
  </si>
  <si>
    <t>3150000</t>
  </si>
  <si>
    <t>Дорожное хозяйство</t>
  </si>
  <si>
    <t>3150200</t>
  </si>
  <si>
    <t>Поддержка дорожного хозяйства</t>
  </si>
  <si>
    <t>0700400</t>
  </si>
  <si>
    <t>0700000</t>
  </si>
  <si>
    <t>Резервные фонды исполнительных органов государственной власти субъектов Российской Федерации</t>
  </si>
  <si>
    <t>Закон Орловской области от 26 января 2007 года № 655-ОЗ "О наказах избирателей депутатам Орловского областного Совета народных депутатов"</t>
  </si>
  <si>
    <t>6600000</t>
  </si>
  <si>
    <t>Обеспечение жильем отдельных категорий граждан ,установленных Федеральным Законом от 12.01.1995 г № 5 ФЗ " О ветеранах ,в соответствии с Указом Президента  РФ от 07.05.2008 года № 714" Об обеспечении жильем ветеранов ВОВ 1941-1945 годов"</t>
  </si>
  <si>
    <t>5053401</t>
  </si>
  <si>
    <t>Обеспечение мероприятий по капитальному ремонту многоквартирных домов 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</si>
  <si>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 , переселению граждан из аварийного жилищного фонда  и модернизации систем коммунальной инфраструктуры за счет средств бюджетов</t>
  </si>
  <si>
    <t>0980100</t>
  </si>
  <si>
    <t>Обеспечение мероприятий по капитальному ремонту многоквартирных домов , переселению граждан из аварийного жилищного фонда  и модернизации систем коммунальной инфраструктуры за счет средств ,поступивших от государственной корпорации -Фонда содействия реформированию жилищно-коммунального хозяйства</t>
  </si>
  <si>
    <t>Приложение 6</t>
  </si>
  <si>
    <t xml:space="preserve">"О внесении изменений в Решение районного Совета </t>
  </si>
  <si>
    <t>народных депутатов  "О районном бюджете на 2013 год</t>
  </si>
  <si>
    <t>и плановый период 2014 и 2015 годов " от 25.12.12 №19-1 рс</t>
  </si>
  <si>
    <t>0980101</t>
  </si>
  <si>
    <t>Обеспечение мероприятий по капитальному ремонту многоквартирных домов  за счет средств ,поступивших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</si>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</sst>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  <numFmt numFmtId="171" formatCode="[$-FC19]d\ mmmm\ yyyy\ &quot;г.&quot;"/>
  </numFmts>
  <fonts count="3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/>
    </xf>
    <xf numFmtId="170" fontId="2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 wrapText="1"/>
    </xf>
    <xf numFmtId="49" fontId="6" fillId="0" borderId="10" xfId="0" applyNumberFormat="1" applyFont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43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0" xfId="43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justify" wrapText="1"/>
    </xf>
    <xf numFmtId="0" fontId="2" fillId="0" borderId="10" xfId="47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169" fontId="1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Border="1" applyAlignment="1">
      <alignment horizontal="center" vertical="justify" wrapText="1"/>
    </xf>
    <xf numFmtId="0" fontId="1" fillId="0" borderId="11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justify" wrapText="1"/>
    </xf>
    <xf numFmtId="0" fontId="2" fillId="0" borderId="10" xfId="43" applyNumberFormat="1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169" fontId="11" fillId="0" borderId="10" xfId="0" applyNumberFormat="1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11" fillId="0" borderId="10" xfId="0" applyFont="1" applyBorder="1" applyAlignment="1">
      <alignment horizontal="center"/>
    </xf>
    <xf numFmtId="169" fontId="3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170" fontId="1" fillId="0" borderId="10" xfId="0" applyNumberFormat="1" applyFont="1" applyFill="1" applyBorder="1" applyAlignment="1">
      <alignment horizontal="center" vertical="justify" wrapText="1"/>
    </xf>
    <xf numFmtId="170" fontId="11" fillId="0" borderId="10" xfId="0" applyNumberFormat="1" applyFont="1" applyBorder="1" applyAlignment="1">
      <alignment wrapText="1"/>
    </xf>
    <xf numFmtId="170" fontId="31" fillId="0" borderId="10" xfId="0" applyNumberFormat="1" applyFont="1" applyBorder="1" applyAlignment="1">
      <alignment wrapText="1"/>
    </xf>
    <xf numFmtId="17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horizontal="center"/>
    </xf>
    <xf numFmtId="169" fontId="11" fillId="0" borderId="10" xfId="0" applyNumberFormat="1" applyFont="1" applyBorder="1" applyAlignment="1">
      <alignment horizontal="center"/>
    </xf>
    <xf numFmtId="170" fontId="1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3"/>
  <sheetViews>
    <sheetView tabSelected="1" view="pageBreakPreview" zoomScale="75" zoomScaleSheetLayoutView="75" zoomScalePageLayoutView="0" workbookViewId="0" topLeftCell="A1">
      <pane xSplit="1" ySplit="13" topLeftCell="B27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80" sqref="A280"/>
    </sheetView>
  </sheetViews>
  <sheetFormatPr defaultColWidth="9.00390625" defaultRowHeight="12.75"/>
  <cols>
    <col min="1" max="1" width="85.125" style="1" customWidth="1"/>
    <col min="2" max="2" width="5.375" style="0" customWidth="1"/>
    <col min="3" max="3" width="5.875" style="0" customWidth="1"/>
    <col min="4" max="4" width="9.25390625" style="0" customWidth="1"/>
    <col min="5" max="6" width="4.625" style="0" customWidth="1"/>
    <col min="7" max="7" width="13.75390625" style="0" customWidth="1"/>
    <col min="8" max="8" width="11.375" style="0" customWidth="1"/>
    <col min="9" max="9" width="14.25390625" style="0" customWidth="1"/>
  </cols>
  <sheetData>
    <row r="1" spans="2:7" ht="12.75">
      <c r="B1" s="64"/>
      <c r="C1" s="64"/>
      <c r="D1" s="64"/>
      <c r="E1" s="64"/>
      <c r="F1" s="64"/>
      <c r="G1" s="64"/>
    </row>
    <row r="2" spans="1:9" ht="12.75">
      <c r="A2" s="66" t="s">
        <v>348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66" t="s">
        <v>274</v>
      </c>
      <c r="B3" s="66"/>
      <c r="C3" s="66"/>
      <c r="D3" s="66"/>
      <c r="E3" s="66"/>
      <c r="F3" s="66"/>
      <c r="G3" s="66"/>
      <c r="H3" s="66"/>
      <c r="I3" s="66"/>
    </row>
    <row r="4" spans="1:9" ht="15" customHeight="1">
      <c r="A4" s="66" t="s">
        <v>349</v>
      </c>
      <c r="B4" s="66"/>
      <c r="C4" s="66"/>
      <c r="D4" s="66"/>
      <c r="E4" s="66"/>
      <c r="F4" s="66"/>
      <c r="G4" s="66"/>
      <c r="H4" s="66"/>
      <c r="I4" s="66"/>
    </row>
    <row r="5" spans="1:9" ht="15" customHeight="1">
      <c r="A5" s="63"/>
      <c r="B5" s="63"/>
      <c r="C5" s="63"/>
      <c r="D5" s="67" t="s">
        <v>350</v>
      </c>
      <c r="E5" s="67"/>
      <c r="F5" s="67"/>
      <c r="G5" s="67"/>
      <c r="H5" s="67"/>
      <c r="I5" s="67"/>
    </row>
    <row r="6" spans="1:9" ht="15" customHeight="1">
      <c r="A6" s="63"/>
      <c r="B6" s="63"/>
      <c r="C6" s="63"/>
      <c r="D6" s="67" t="s">
        <v>351</v>
      </c>
      <c r="E6" s="67"/>
      <c r="F6" s="67"/>
      <c r="G6" s="67"/>
      <c r="H6" s="67"/>
      <c r="I6" s="67"/>
    </row>
    <row r="7" spans="2:7" ht="12.75">
      <c r="B7" s="1"/>
      <c r="C7" s="1"/>
      <c r="D7" s="1"/>
      <c r="E7" s="1"/>
      <c r="F7" s="1"/>
      <c r="G7" s="1"/>
    </row>
    <row r="9" spans="1:7" ht="12.75" customHeight="1">
      <c r="A9" s="65" t="s">
        <v>178</v>
      </c>
      <c r="B9" s="65"/>
      <c r="C9" s="65"/>
      <c r="D9" s="65"/>
      <c r="E9" s="65"/>
      <c r="F9" s="65"/>
      <c r="G9" s="65"/>
    </row>
    <row r="10" spans="1:7" ht="12.75" customHeight="1">
      <c r="A10" s="65" t="s">
        <v>36</v>
      </c>
      <c r="B10" s="65"/>
      <c r="C10" s="65"/>
      <c r="D10" s="65"/>
      <c r="E10" s="65"/>
      <c r="F10" s="65"/>
      <c r="G10" s="65"/>
    </row>
    <row r="11" spans="1:7" ht="12.75" customHeight="1">
      <c r="A11" s="65" t="s">
        <v>35</v>
      </c>
      <c r="B11" s="65"/>
      <c r="C11" s="65"/>
      <c r="D11" s="65"/>
      <c r="E11" s="65"/>
      <c r="F11" s="65"/>
      <c r="G11" s="65"/>
    </row>
    <row r="12" spans="7:9" ht="14.25" customHeight="1">
      <c r="G12" s="2"/>
      <c r="I12" s="2" t="s">
        <v>34</v>
      </c>
    </row>
    <row r="13" spans="1:9" s="1" customFormat="1" ht="46.5" customHeight="1">
      <c r="A13" s="3" t="s">
        <v>0</v>
      </c>
      <c r="B13" s="4" t="s">
        <v>40</v>
      </c>
      <c r="C13" s="4" t="s">
        <v>1</v>
      </c>
      <c r="D13" s="4" t="s">
        <v>2</v>
      </c>
      <c r="E13" s="4" t="s">
        <v>3</v>
      </c>
      <c r="F13" s="4" t="s">
        <v>196</v>
      </c>
      <c r="G13" s="52" t="s">
        <v>41</v>
      </c>
      <c r="H13" s="53" t="s">
        <v>329</v>
      </c>
      <c r="I13" s="53" t="s">
        <v>328</v>
      </c>
    </row>
    <row r="14" spans="1:9" s="1" customFormat="1" ht="17.25" customHeight="1">
      <c r="A14" s="5" t="s">
        <v>39</v>
      </c>
      <c r="B14" s="6"/>
      <c r="C14" s="6"/>
      <c r="D14" s="6"/>
      <c r="E14" s="6"/>
      <c r="F14" s="6"/>
      <c r="G14" s="44">
        <f>SUM(G18,G205,G259,G325,G438,G486,G585,G596,G603,G197)</f>
        <v>264474.9</v>
      </c>
      <c r="H14" s="44">
        <f>SUM(H18,H205,H259,H325,H438,H486,H585,H596,H603,H197)</f>
        <v>24777.150999999998</v>
      </c>
      <c r="I14" s="51">
        <f>SUM(G14+H14)</f>
        <v>289252.05100000004</v>
      </c>
    </row>
    <row r="15" spans="1:9" s="1" customFormat="1" ht="17.25" customHeight="1">
      <c r="A15" s="5" t="s">
        <v>71</v>
      </c>
      <c r="B15" s="22">
        <v>1</v>
      </c>
      <c r="C15" s="6"/>
      <c r="D15" s="6"/>
      <c r="E15" s="6"/>
      <c r="F15" s="6"/>
      <c r="G15" s="7">
        <v>71667</v>
      </c>
      <c r="H15" s="62">
        <v>1814</v>
      </c>
      <c r="I15" s="51">
        <f aca="true" t="shared" si="0" ref="I15:I78">SUM(G15+H15)</f>
        <v>73481</v>
      </c>
    </row>
    <row r="16" spans="1:9" s="1" customFormat="1" ht="15" customHeight="1">
      <c r="A16" s="5" t="s">
        <v>67</v>
      </c>
      <c r="B16" s="22">
        <v>2</v>
      </c>
      <c r="C16" s="6"/>
      <c r="D16" s="6"/>
      <c r="E16" s="6"/>
      <c r="F16" s="6"/>
      <c r="G16" s="7">
        <v>190589.9</v>
      </c>
      <c r="H16" s="54">
        <v>11312.954</v>
      </c>
      <c r="I16" s="51">
        <f t="shared" si="0"/>
        <v>201902.854</v>
      </c>
    </row>
    <row r="17" spans="1:9" s="1" customFormat="1" ht="17.25" customHeight="1">
      <c r="A17" s="5" t="s">
        <v>68</v>
      </c>
      <c r="B17" s="22">
        <v>3</v>
      </c>
      <c r="C17" s="6"/>
      <c r="D17" s="6"/>
      <c r="E17" s="6"/>
      <c r="F17" s="6"/>
      <c r="G17" s="7">
        <v>2218</v>
      </c>
      <c r="H17" s="54">
        <v>11650.197</v>
      </c>
      <c r="I17" s="51">
        <f t="shared" si="0"/>
        <v>13868.197</v>
      </c>
    </row>
    <row r="18" spans="1:9" ht="20.25" customHeight="1">
      <c r="A18" s="8" t="s">
        <v>4</v>
      </c>
      <c r="B18" s="9" t="s">
        <v>42</v>
      </c>
      <c r="C18" s="10"/>
      <c r="D18" s="10"/>
      <c r="E18" s="10"/>
      <c r="F18" s="10"/>
      <c r="G18" s="41">
        <f>SUM(G19,G27,G41,G53,G65,G70)</f>
        <v>36097.027</v>
      </c>
      <c r="H18" s="41">
        <f>SUM(H19,H27,H41,H53,H65,H70)</f>
        <v>1956.9289999999992</v>
      </c>
      <c r="I18" s="51">
        <f t="shared" si="0"/>
        <v>38053.956</v>
      </c>
    </row>
    <row r="19" spans="1:9" ht="34.5" customHeight="1">
      <c r="A19" s="5" t="s">
        <v>72</v>
      </c>
      <c r="B19" s="9" t="s">
        <v>42</v>
      </c>
      <c r="C19" s="10" t="s">
        <v>49</v>
      </c>
      <c r="D19" s="10"/>
      <c r="E19" s="10"/>
      <c r="F19" s="10"/>
      <c r="G19" s="11">
        <f aca="true" t="shared" si="1" ref="G19:H21">SUM(G20)</f>
        <v>1910.1</v>
      </c>
      <c r="H19" s="11">
        <f t="shared" si="1"/>
        <v>60</v>
      </c>
      <c r="I19" s="57">
        <f t="shared" si="0"/>
        <v>1970.1</v>
      </c>
    </row>
    <row r="20" spans="1:9" ht="18.75" customHeight="1">
      <c r="A20" s="12" t="s">
        <v>5</v>
      </c>
      <c r="B20" s="13" t="s">
        <v>42</v>
      </c>
      <c r="C20" s="14" t="s">
        <v>49</v>
      </c>
      <c r="D20" s="14" t="s">
        <v>30</v>
      </c>
      <c r="E20" s="14"/>
      <c r="F20" s="14"/>
      <c r="G20" s="15">
        <f t="shared" si="1"/>
        <v>1910.1</v>
      </c>
      <c r="H20" s="15">
        <f t="shared" si="1"/>
        <v>60</v>
      </c>
      <c r="I20" s="56">
        <f t="shared" si="0"/>
        <v>1970.1</v>
      </c>
    </row>
    <row r="21" spans="1:9" ht="43.5" customHeight="1">
      <c r="A21" s="23" t="s">
        <v>194</v>
      </c>
      <c r="B21" s="13" t="s">
        <v>42</v>
      </c>
      <c r="C21" s="14" t="s">
        <v>49</v>
      </c>
      <c r="D21" s="14" t="s">
        <v>30</v>
      </c>
      <c r="E21" s="14" t="s">
        <v>91</v>
      </c>
      <c r="F21" s="14"/>
      <c r="G21" s="15">
        <f t="shared" si="1"/>
        <v>1910.1</v>
      </c>
      <c r="H21" s="15">
        <f t="shared" si="1"/>
        <v>60</v>
      </c>
      <c r="I21" s="56">
        <f t="shared" si="0"/>
        <v>1970.1</v>
      </c>
    </row>
    <row r="22" spans="1:9" ht="21" customHeight="1">
      <c r="A22" s="23" t="s">
        <v>195</v>
      </c>
      <c r="B22" s="13" t="s">
        <v>42</v>
      </c>
      <c r="C22" s="14" t="s">
        <v>49</v>
      </c>
      <c r="D22" s="14" t="s">
        <v>30</v>
      </c>
      <c r="E22" s="14" t="s">
        <v>193</v>
      </c>
      <c r="F22" s="14"/>
      <c r="G22" s="15">
        <f>SUM(G23,G25)</f>
        <v>1910.1</v>
      </c>
      <c r="H22" s="15">
        <f>SUM(H23,H25)</f>
        <v>60</v>
      </c>
      <c r="I22" s="56">
        <f t="shared" si="0"/>
        <v>1970.1</v>
      </c>
    </row>
    <row r="23" spans="1:9" ht="18.75" customHeight="1">
      <c r="A23" s="24" t="s">
        <v>179</v>
      </c>
      <c r="B23" s="17" t="s">
        <v>42</v>
      </c>
      <c r="C23" s="18" t="s">
        <v>49</v>
      </c>
      <c r="D23" s="18" t="s">
        <v>30</v>
      </c>
      <c r="E23" s="18" t="s">
        <v>188</v>
      </c>
      <c r="F23" s="18"/>
      <c r="G23" s="15">
        <f>SUM(G24)</f>
        <v>1715.3</v>
      </c>
      <c r="H23" s="15">
        <f>SUM(H24)</f>
        <v>37.2</v>
      </c>
      <c r="I23" s="56">
        <f t="shared" si="0"/>
        <v>1752.5</v>
      </c>
    </row>
    <row r="24" spans="1:9" ht="18.75" customHeight="1">
      <c r="A24" s="24" t="s">
        <v>71</v>
      </c>
      <c r="B24" s="17" t="s">
        <v>42</v>
      </c>
      <c r="C24" s="18" t="s">
        <v>49</v>
      </c>
      <c r="D24" s="18" t="s">
        <v>30</v>
      </c>
      <c r="E24" s="18" t="s">
        <v>188</v>
      </c>
      <c r="F24" s="18" t="s">
        <v>197</v>
      </c>
      <c r="G24" s="15">
        <v>1715.3</v>
      </c>
      <c r="H24" s="50">
        <v>37.2</v>
      </c>
      <c r="I24" s="56">
        <f t="shared" si="0"/>
        <v>1752.5</v>
      </c>
    </row>
    <row r="25" spans="1:9" ht="18.75" customHeight="1">
      <c r="A25" s="24" t="s">
        <v>180</v>
      </c>
      <c r="B25" s="17" t="s">
        <v>42</v>
      </c>
      <c r="C25" s="18" t="s">
        <v>49</v>
      </c>
      <c r="D25" s="18" t="s">
        <v>30</v>
      </c>
      <c r="E25" s="18" t="s">
        <v>189</v>
      </c>
      <c r="F25" s="18"/>
      <c r="G25" s="15">
        <f>SUM(G26)</f>
        <v>194.8</v>
      </c>
      <c r="H25" s="15">
        <f>SUM(H26)</f>
        <v>22.8</v>
      </c>
      <c r="I25" s="56">
        <f t="shared" si="0"/>
        <v>217.60000000000002</v>
      </c>
    </row>
    <row r="26" spans="1:9" ht="18.75" customHeight="1">
      <c r="A26" s="24" t="s">
        <v>71</v>
      </c>
      <c r="B26" s="17" t="s">
        <v>42</v>
      </c>
      <c r="C26" s="18" t="s">
        <v>49</v>
      </c>
      <c r="D26" s="18" t="s">
        <v>30</v>
      </c>
      <c r="E26" s="18" t="s">
        <v>189</v>
      </c>
      <c r="F26" s="18" t="s">
        <v>197</v>
      </c>
      <c r="G26" s="15">
        <v>194.8</v>
      </c>
      <c r="H26" s="50">
        <v>22.8</v>
      </c>
      <c r="I26" s="56">
        <f t="shared" si="0"/>
        <v>217.60000000000002</v>
      </c>
    </row>
    <row r="27" spans="1:9" ht="48.75" customHeight="1">
      <c r="A27" s="38" t="s">
        <v>181</v>
      </c>
      <c r="B27" s="9" t="s">
        <v>42</v>
      </c>
      <c r="C27" s="10" t="s">
        <v>182</v>
      </c>
      <c r="D27" s="18"/>
      <c r="E27" s="18"/>
      <c r="F27" s="18"/>
      <c r="G27" s="11">
        <f>SUM(G28)</f>
        <v>585.9</v>
      </c>
      <c r="H27" s="11">
        <f>SUM(H28)</f>
        <v>15</v>
      </c>
      <c r="I27" s="57">
        <f t="shared" si="0"/>
        <v>600.9</v>
      </c>
    </row>
    <row r="28" spans="1:9" ht="20.25" customHeight="1">
      <c r="A28" s="12" t="s">
        <v>6</v>
      </c>
      <c r="B28" s="13" t="s">
        <v>42</v>
      </c>
      <c r="C28" s="14" t="s">
        <v>182</v>
      </c>
      <c r="D28" s="14" t="s">
        <v>31</v>
      </c>
      <c r="E28" s="18"/>
      <c r="F28" s="18"/>
      <c r="G28" s="15">
        <f>SUM(G29,G37,G33)</f>
        <v>585.9</v>
      </c>
      <c r="H28" s="15">
        <f>SUM(H29,H37,H33)</f>
        <v>15</v>
      </c>
      <c r="I28" s="56">
        <f t="shared" si="0"/>
        <v>600.9</v>
      </c>
    </row>
    <row r="29" spans="1:9" ht="44.25" customHeight="1">
      <c r="A29" s="23" t="s">
        <v>194</v>
      </c>
      <c r="B29" s="13" t="s">
        <v>42</v>
      </c>
      <c r="C29" s="14" t="s">
        <v>182</v>
      </c>
      <c r="D29" s="14" t="s">
        <v>31</v>
      </c>
      <c r="E29" s="14" t="s">
        <v>91</v>
      </c>
      <c r="F29" s="18"/>
      <c r="G29" s="15">
        <f aca="true" t="shared" si="2" ref="G29:H31">SUM(G30)</f>
        <v>535.9</v>
      </c>
      <c r="H29" s="15">
        <f t="shared" si="2"/>
        <v>15</v>
      </c>
      <c r="I29" s="56">
        <f t="shared" si="0"/>
        <v>550.9</v>
      </c>
    </row>
    <row r="30" spans="1:9" ht="21.75" customHeight="1">
      <c r="A30" s="23" t="s">
        <v>195</v>
      </c>
      <c r="B30" s="13" t="s">
        <v>42</v>
      </c>
      <c r="C30" s="14" t="s">
        <v>182</v>
      </c>
      <c r="D30" s="14" t="s">
        <v>31</v>
      </c>
      <c r="E30" s="14" t="s">
        <v>193</v>
      </c>
      <c r="F30" s="18"/>
      <c r="G30" s="15">
        <f t="shared" si="2"/>
        <v>535.9</v>
      </c>
      <c r="H30" s="15">
        <f t="shared" si="2"/>
        <v>15</v>
      </c>
      <c r="I30" s="56">
        <f t="shared" si="0"/>
        <v>550.9</v>
      </c>
    </row>
    <row r="31" spans="1:9" ht="20.25" customHeight="1">
      <c r="A31" s="24" t="s">
        <v>179</v>
      </c>
      <c r="B31" s="17" t="s">
        <v>42</v>
      </c>
      <c r="C31" s="18" t="s">
        <v>182</v>
      </c>
      <c r="D31" s="18" t="s">
        <v>31</v>
      </c>
      <c r="E31" s="18" t="s">
        <v>188</v>
      </c>
      <c r="F31" s="18"/>
      <c r="G31" s="15">
        <f t="shared" si="2"/>
        <v>535.9</v>
      </c>
      <c r="H31" s="15">
        <f t="shared" si="2"/>
        <v>15</v>
      </c>
      <c r="I31" s="56">
        <f t="shared" si="0"/>
        <v>550.9</v>
      </c>
    </row>
    <row r="32" spans="1:9" ht="20.25" customHeight="1">
      <c r="A32" s="24" t="s">
        <v>71</v>
      </c>
      <c r="B32" s="17" t="s">
        <v>42</v>
      </c>
      <c r="C32" s="18" t="s">
        <v>182</v>
      </c>
      <c r="D32" s="18" t="s">
        <v>31</v>
      </c>
      <c r="E32" s="18" t="s">
        <v>188</v>
      </c>
      <c r="F32" s="18" t="s">
        <v>197</v>
      </c>
      <c r="G32" s="15">
        <v>535.9</v>
      </c>
      <c r="H32" s="36">
        <v>15</v>
      </c>
      <c r="I32" s="56">
        <f t="shared" si="0"/>
        <v>550.9</v>
      </c>
    </row>
    <row r="33" spans="1:9" ht="21" customHeight="1">
      <c r="A33" s="23" t="s">
        <v>200</v>
      </c>
      <c r="B33" s="13" t="s">
        <v>42</v>
      </c>
      <c r="C33" s="14" t="s">
        <v>182</v>
      </c>
      <c r="D33" s="14" t="s">
        <v>31</v>
      </c>
      <c r="E33" s="13" t="s">
        <v>198</v>
      </c>
      <c r="F33" s="17"/>
      <c r="G33" s="15">
        <f aca="true" t="shared" si="3" ref="G33:H35">SUM(G34)</f>
        <v>20</v>
      </c>
      <c r="H33" s="15">
        <f t="shared" si="3"/>
        <v>0</v>
      </c>
      <c r="I33" s="56">
        <f t="shared" si="0"/>
        <v>20</v>
      </c>
    </row>
    <row r="34" spans="1:9" ht="17.25" customHeight="1">
      <c r="A34" s="23" t="s">
        <v>201</v>
      </c>
      <c r="B34" s="13" t="s">
        <v>42</v>
      </c>
      <c r="C34" s="13" t="s">
        <v>182</v>
      </c>
      <c r="D34" s="13" t="s">
        <v>31</v>
      </c>
      <c r="E34" s="13" t="s">
        <v>199</v>
      </c>
      <c r="F34" s="17"/>
      <c r="G34" s="15">
        <f t="shared" si="3"/>
        <v>20</v>
      </c>
      <c r="H34" s="15">
        <f t="shared" si="3"/>
        <v>0</v>
      </c>
      <c r="I34" s="56">
        <f t="shared" si="0"/>
        <v>20</v>
      </c>
    </row>
    <row r="35" spans="1:9" ht="19.5" customHeight="1">
      <c r="A35" s="33" t="s">
        <v>202</v>
      </c>
      <c r="B35" s="17" t="s">
        <v>42</v>
      </c>
      <c r="C35" s="17" t="s">
        <v>182</v>
      </c>
      <c r="D35" s="17" t="s">
        <v>31</v>
      </c>
      <c r="E35" s="17" t="s">
        <v>192</v>
      </c>
      <c r="F35" s="17"/>
      <c r="G35" s="15">
        <f t="shared" si="3"/>
        <v>20</v>
      </c>
      <c r="H35" s="15">
        <f t="shared" si="3"/>
        <v>0</v>
      </c>
      <c r="I35" s="56">
        <f t="shared" si="0"/>
        <v>20</v>
      </c>
    </row>
    <row r="36" spans="1:9" ht="17.25" customHeight="1">
      <c r="A36" s="24" t="s">
        <v>71</v>
      </c>
      <c r="B36" s="17" t="s">
        <v>42</v>
      </c>
      <c r="C36" s="17" t="s">
        <v>182</v>
      </c>
      <c r="D36" s="17" t="s">
        <v>31</v>
      </c>
      <c r="E36" s="17" t="s">
        <v>192</v>
      </c>
      <c r="F36" s="17" t="s">
        <v>197</v>
      </c>
      <c r="G36" s="15">
        <v>20</v>
      </c>
      <c r="H36" s="47"/>
      <c r="I36" s="56">
        <f t="shared" si="0"/>
        <v>20</v>
      </c>
    </row>
    <row r="37" spans="1:9" ht="20.25" customHeight="1">
      <c r="A37" s="23" t="s">
        <v>206</v>
      </c>
      <c r="B37" s="13" t="s">
        <v>42</v>
      </c>
      <c r="C37" s="14" t="s">
        <v>182</v>
      </c>
      <c r="D37" s="14" t="s">
        <v>31</v>
      </c>
      <c r="E37" s="14" t="s">
        <v>208</v>
      </c>
      <c r="F37" s="18"/>
      <c r="G37" s="15">
        <f aca="true" t="shared" si="4" ref="G37:H39">SUM(G38)</f>
        <v>30</v>
      </c>
      <c r="H37" s="15">
        <f t="shared" si="4"/>
        <v>0</v>
      </c>
      <c r="I37" s="56">
        <f t="shared" si="0"/>
        <v>30</v>
      </c>
    </row>
    <row r="38" spans="1:9" ht="18.75" customHeight="1">
      <c r="A38" s="23" t="s">
        <v>233</v>
      </c>
      <c r="B38" s="13" t="s">
        <v>42</v>
      </c>
      <c r="C38" s="14" t="s">
        <v>182</v>
      </c>
      <c r="D38" s="14" t="s">
        <v>31</v>
      </c>
      <c r="E38" s="14" t="s">
        <v>168</v>
      </c>
      <c r="F38" s="18"/>
      <c r="G38" s="15">
        <f t="shared" si="4"/>
        <v>30</v>
      </c>
      <c r="H38" s="15">
        <f t="shared" si="4"/>
        <v>0</v>
      </c>
      <c r="I38" s="56">
        <f t="shared" si="0"/>
        <v>30</v>
      </c>
    </row>
    <row r="39" spans="1:9" ht="20.25" customHeight="1">
      <c r="A39" s="39" t="s">
        <v>215</v>
      </c>
      <c r="B39" s="17" t="s">
        <v>42</v>
      </c>
      <c r="C39" s="18" t="s">
        <v>182</v>
      </c>
      <c r="D39" s="18" t="s">
        <v>31</v>
      </c>
      <c r="E39" s="18" t="s">
        <v>214</v>
      </c>
      <c r="F39" s="18"/>
      <c r="G39" s="15">
        <f t="shared" si="4"/>
        <v>30</v>
      </c>
      <c r="H39" s="15">
        <f t="shared" si="4"/>
        <v>0</v>
      </c>
      <c r="I39" s="56">
        <f t="shared" si="0"/>
        <v>30</v>
      </c>
    </row>
    <row r="40" spans="1:9" ht="20.25" customHeight="1">
      <c r="A40" s="24" t="s">
        <v>71</v>
      </c>
      <c r="B40" s="17" t="s">
        <v>42</v>
      </c>
      <c r="C40" s="18" t="s">
        <v>182</v>
      </c>
      <c r="D40" s="18" t="s">
        <v>31</v>
      </c>
      <c r="E40" s="18" t="s">
        <v>214</v>
      </c>
      <c r="F40" s="18" t="s">
        <v>197</v>
      </c>
      <c r="G40" s="15">
        <v>30</v>
      </c>
      <c r="H40" s="47"/>
      <c r="I40" s="56">
        <f t="shared" si="0"/>
        <v>30</v>
      </c>
    </row>
    <row r="41" spans="1:9" ht="46.5" customHeight="1">
      <c r="A41" s="8" t="s">
        <v>73</v>
      </c>
      <c r="B41" s="9" t="s">
        <v>42</v>
      </c>
      <c r="C41" s="9" t="s">
        <v>50</v>
      </c>
      <c r="D41" s="9"/>
      <c r="E41" s="9"/>
      <c r="F41" s="9"/>
      <c r="G41" s="11">
        <f>SUM(G42)</f>
        <v>13108.400000000001</v>
      </c>
      <c r="H41" s="11">
        <f>SUM(H42)</f>
        <v>500</v>
      </c>
      <c r="I41" s="57">
        <f t="shared" si="0"/>
        <v>13608.400000000001</v>
      </c>
    </row>
    <row r="42" spans="1:9" ht="15.75" customHeight="1">
      <c r="A42" s="12" t="s">
        <v>6</v>
      </c>
      <c r="B42" s="13" t="s">
        <v>42</v>
      </c>
      <c r="C42" s="13" t="s">
        <v>50</v>
      </c>
      <c r="D42" s="13" t="s">
        <v>31</v>
      </c>
      <c r="E42" s="13"/>
      <c r="F42" s="13"/>
      <c r="G42" s="15">
        <f>SUM(G43,G49)</f>
        <v>13108.400000000001</v>
      </c>
      <c r="H42" s="15">
        <f>SUM(H43,H49)</f>
        <v>500</v>
      </c>
      <c r="I42" s="56">
        <f t="shared" si="0"/>
        <v>13608.400000000001</v>
      </c>
    </row>
    <row r="43" spans="1:9" ht="46.5" customHeight="1">
      <c r="A43" s="23" t="s">
        <v>194</v>
      </c>
      <c r="B43" s="13" t="s">
        <v>42</v>
      </c>
      <c r="C43" s="14" t="s">
        <v>50</v>
      </c>
      <c r="D43" s="14" t="s">
        <v>31</v>
      </c>
      <c r="E43" s="14" t="s">
        <v>91</v>
      </c>
      <c r="F43" s="13"/>
      <c r="G43" s="15">
        <f>SUM(G44)</f>
        <v>13105.400000000001</v>
      </c>
      <c r="H43" s="15">
        <f>SUM(H44)</f>
        <v>500</v>
      </c>
      <c r="I43" s="56">
        <f t="shared" si="0"/>
        <v>13605.400000000001</v>
      </c>
    </row>
    <row r="44" spans="1:9" ht="20.25" customHeight="1">
      <c r="A44" s="23" t="s">
        <v>195</v>
      </c>
      <c r="B44" s="13" t="s">
        <v>42</v>
      </c>
      <c r="C44" s="14" t="s">
        <v>50</v>
      </c>
      <c r="D44" s="14" t="s">
        <v>31</v>
      </c>
      <c r="E44" s="14" t="s">
        <v>193</v>
      </c>
      <c r="F44" s="13"/>
      <c r="G44" s="15">
        <f>SUM(G45,G47)</f>
        <v>13105.400000000001</v>
      </c>
      <c r="H44" s="15">
        <f>SUM(H45,H47)</f>
        <v>500</v>
      </c>
      <c r="I44" s="56">
        <f t="shared" si="0"/>
        <v>13605.400000000001</v>
      </c>
    </row>
    <row r="45" spans="1:9" ht="15.75" customHeight="1">
      <c r="A45" s="24" t="s">
        <v>179</v>
      </c>
      <c r="B45" s="17" t="s">
        <v>42</v>
      </c>
      <c r="C45" s="17" t="s">
        <v>50</v>
      </c>
      <c r="D45" s="17" t="s">
        <v>31</v>
      </c>
      <c r="E45" s="17" t="s">
        <v>188</v>
      </c>
      <c r="F45" s="13"/>
      <c r="G45" s="15">
        <f>SUM(G46)</f>
        <v>13104.2</v>
      </c>
      <c r="H45" s="15">
        <f>SUM(H46)</f>
        <v>500</v>
      </c>
      <c r="I45" s="56">
        <f t="shared" si="0"/>
        <v>13604.2</v>
      </c>
    </row>
    <row r="46" spans="1:9" ht="15.75" customHeight="1">
      <c r="A46" s="24" t="s">
        <v>71</v>
      </c>
      <c r="B46" s="17" t="s">
        <v>42</v>
      </c>
      <c r="C46" s="17" t="s">
        <v>50</v>
      </c>
      <c r="D46" s="17" t="s">
        <v>31</v>
      </c>
      <c r="E46" s="17" t="s">
        <v>188</v>
      </c>
      <c r="F46" s="17" t="s">
        <v>197</v>
      </c>
      <c r="G46" s="15">
        <v>13104.2</v>
      </c>
      <c r="H46" s="36">
        <v>500</v>
      </c>
      <c r="I46" s="56">
        <f t="shared" si="0"/>
        <v>13604.2</v>
      </c>
    </row>
    <row r="47" spans="1:9" ht="15.75" customHeight="1">
      <c r="A47" s="24" t="s">
        <v>180</v>
      </c>
      <c r="B47" s="17" t="s">
        <v>42</v>
      </c>
      <c r="C47" s="17" t="s">
        <v>50</v>
      </c>
      <c r="D47" s="17" t="s">
        <v>31</v>
      </c>
      <c r="E47" s="17" t="s">
        <v>189</v>
      </c>
      <c r="F47" s="13"/>
      <c r="G47" s="15">
        <f>SUM(G48)</f>
        <v>1.2</v>
      </c>
      <c r="H47" s="15">
        <f>SUM(H48)</f>
        <v>0</v>
      </c>
      <c r="I47" s="56">
        <f t="shared" si="0"/>
        <v>1.2</v>
      </c>
    </row>
    <row r="48" spans="1:9" ht="15.75" customHeight="1">
      <c r="A48" s="24" t="s">
        <v>71</v>
      </c>
      <c r="B48" s="17" t="s">
        <v>42</v>
      </c>
      <c r="C48" s="17" t="s">
        <v>50</v>
      </c>
      <c r="D48" s="17" t="s">
        <v>31</v>
      </c>
      <c r="E48" s="17" t="s">
        <v>189</v>
      </c>
      <c r="F48" s="17" t="s">
        <v>197</v>
      </c>
      <c r="G48" s="15">
        <v>1.2</v>
      </c>
      <c r="H48" s="47"/>
      <c r="I48" s="56">
        <f t="shared" si="0"/>
        <v>1.2</v>
      </c>
    </row>
    <row r="49" spans="1:9" ht="15" customHeight="1">
      <c r="A49" s="23" t="s">
        <v>200</v>
      </c>
      <c r="B49" s="13" t="s">
        <v>42</v>
      </c>
      <c r="C49" s="14" t="s">
        <v>50</v>
      </c>
      <c r="D49" s="14" t="s">
        <v>31</v>
      </c>
      <c r="E49" s="13" t="s">
        <v>198</v>
      </c>
      <c r="F49" s="17"/>
      <c r="G49" s="15">
        <f aca="true" t="shared" si="5" ref="G49:H51">SUM(G50)</f>
        <v>3</v>
      </c>
      <c r="H49" s="15">
        <f t="shared" si="5"/>
        <v>0</v>
      </c>
      <c r="I49" s="56">
        <f t="shared" si="0"/>
        <v>3</v>
      </c>
    </row>
    <row r="50" spans="1:9" ht="21" customHeight="1">
      <c r="A50" s="23" t="s">
        <v>201</v>
      </c>
      <c r="B50" s="13" t="s">
        <v>42</v>
      </c>
      <c r="C50" s="13" t="s">
        <v>50</v>
      </c>
      <c r="D50" s="13" t="s">
        <v>31</v>
      </c>
      <c r="E50" s="13" t="s">
        <v>199</v>
      </c>
      <c r="F50" s="17"/>
      <c r="G50" s="15">
        <f t="shared" si="5"/>
        <v>3</v>
      </c>
      <c r="H50" s="15">
        <f t="shared" si="5"/>
        <v>0</v>
      </c>
      <c r="I50" s="56">
        <f t="shared" si="0"/>
        <v>3</v>
      </c>
    </row>
    <row r="51" spans="1:9" ht="21.75" customHeight="1">
      <c r="A51" s="33" t="s">
        <v>202</v>
      </c>
      <c r="B51" s="17" t="s">
        <v>42</v>
      </c>
      <c r="C51" s="17" t="s">
        <v>50</v>
      </c>
      <c r="D51" s="17" t="s">
        <v>31</v>
      </c>
      <c r="E51" s="17" t="s">
        <v>192</v>
      </c>
      <c r="F51" s="17"/>
      <c r="G51" s="15">
        <f t="shared" si="5"/>
        <v>3</v>
      </c>
      <c r="H51" s="15">
        <f t="shared" si="5"/>
        <v>0</v>
      </c>
      <c r="I51" s="56">
        <f t="shared" si="0"/>
        <v>3</v>
      </c>
    </row>
    <row r="52" spans="1:9" ht="15.75" customHeight="1">
      <c r="A52" s="24" t="s">
        <v>71</v>
      </c>
      <c r="B52" s="17" t="s">
        <v>42</v>
      </c>
      <c r="C52" s="17" t="s">
        <v>50</v>
      </c>
      <c r="D52" s="17" t="s">
        <v>31</v>
      </c>
      <c r="E52" s="17" t="s">
        <v>192</v>
      </c>
      <c r="F52" s="17" t="s">
        <v>197</v>
      </c>
      <c r="G52" s="15">
        <v>3</v>
      </c>
      <c r="H52" s="47"/>
      <c r="I52" s="56">
        <f t="shared" si="0"/>
        <v>3</v>
      </c>
    </row>
    <row r="53" spans="1:9" ht="31.5" customHeight="1">
      <c r="A53" s="8" t="s">
        <v>70</v>
      </c>
      <c r="B53" s="9" t="s">
        <v>42</v>
      </c>
      <c r="C53" s="9" t="s">
        <v>51</v>
      </c>
      <c r="D53" s="9"/>
      <c r="E53" s="9"/>
      <c r="F53" s="9"/>
      <c r="G53" s="11">
        <f>SUM(G54,G60)</f>
        <v>4660.7</v>
      </c>
      <c r="H53" s="11">
        <f>SUM(H54,H60)</f>
        <v>250</v>
      </c>
      <c r="I53" s="57">
        <f t="shared" si="0"/>
        <v>4910.7</v>
      </c>
    </row>
    <row r="54" spans="1:9" ht="18" customHeight="1">
      <c r="A54" s="12" t="s">
        <v>105</v>
      </c>
      <c r="B54" s="13" t="s">
        <v>42</v>
      </c>
      <c r="C54" s="13" t="s">
        <v>51</v>
      </c>
      <c r="D54" s="13"/>
      <c r="E54" s="13"/>
      <c r="F54" s="13"/>
      <c r="G54" s="15">
        <f aca="true" t="shared" si="6" ref="G54:H58">SUM(G55)</f>
        <v>3125.4</v>
      </c>
      <c r="H54" s="15">
        <f t="shared" si="6"/>
        <v>180</v>
      </c>
      <c r="I54" s="56">
        <f t="shared" si="0"/>
        <v>3305.4</v>
      </c>
    </row>
    <row r="55" spans="1:9" ht="18" customHeight="1">
      <c r="A55" s="12" t="s">
        <v>6</v>
      </c>
      <c r="B55" s="13" t="s">
        <v>42</v>
      </c>
      <c r="C55" s="13" t="s">
        <v>51</v>
      </c>
      <c r="D55" s="13" t="s">
        <v>31</v>
      </c>
      <c r="E55" s="17"/>
      <c r="F55" s="17"/>
      <c r="G55" s="15">
        <f t="shared" si="6"/>
        <v>3125.4</v>
      </c>
      <c r="H55" s="15">
        <f t="shared" si="6"/>
        <v>180</v>
      </c>
      <c r="I55" s="56">
        <f t="shared" si="0"/>
        <v>3305.4</v>
      </c>
    </row>
    <row r="56" spans="1:9" ht="42.75" customHeight="1">
      <c r="A56" s="23" t="s">
        <v>194</v>
      </c>
      <c r="B56" s="13" t="s">
        <v>42</v>
      </c>
      <c r="C56" s="13" t="s">
        <v>51</v>
      </c>
      <c r="D56" s="13" t="s">
        <v>31</v>
      </c>
      <c r="E56" s="13" t="s">
        <v>91</v>
      </c>
      <c r="F56" s="13"/>
      <c r="G56" s="15">
        <f t="shared" si="6"/>
        <v>3125.4</v>
      </c>
      <c r="H56" s="15">
        <f t="shared" si="6"/>
        <v>180</v>
      </c>
      <c r="I56" s="56">
        <f t="shared" si="0"/>
        <v>3305.4</v>
      </c>
    </row>
    <row r="57" spans="1:9" ht="18" customHeight="1">
      <c r="A57" s="23" t="s">
        <v>195</v>
      </c>
      <c r="B57" s="13" t="s">
        <v>42</v>
      </c>
      <c r="C57" s="13" t="s">
        <v>51</v>
      </c>
      <c r="D57" s="13" t="s">
        <v>31</v>
      </c>
      <c r="E57" s="13" t="s">
        <v>193</v>
      </c>
      <c r="F57" s="13"/>
      <c r="G57" s="15">
        <f t="shared" si="6"/>
        <v>3125.4</v>
      </c>
      <c r="H57" s="15">
        <f t="shared" si="6"/>
        <v>180</v>
      </c>
      <c r="I57" s="56">
        <f t="shared" si="0"/>
        <v>3305.4</v>
      </c>
    </row>
    <row r="58" spans="1:9" ht="18.75" customHeight="1">
      <c r="A58" s="24" t="s">
        <v>179</v>
      </c>
      <c r="B58" s="13" t="s">
        <v>42</v>
      </c>
      <c r="C58" s="13" t="s">
        <v>51</v>
      </c>
      <c r="D58" s="13" t="s">
        <v>31</v>
      </c>
      <c r="E58" s="13" t="s">
        <v>188</v>
      </c>
      <c r="F58" s="13"/>
      <c r="G58" s="15">
        <f t="shared" si="6"/>
        <v>3125.4</v>
      </c>
      <c r="H58" s="15">
        <f t="shared" si="6"/>
        <v>180</v>
      </c>
      <c r="I58" s="56">
        <f t="shared" si="0"/>
        <v>3305.4</v>
      </c>
    </row>
    <row r="59" spans="1:9" ht="15" customHeight="1">
      <c r="A59" s="24" t="s">
        <v>71</v>
      </c>
      <c r="B59" s="13" t="s">
        <v>42</v>
      </c>
      <c r="C59" s="13" t="s">
        <v>51</v>
      </c>
      <c r="D59" s="13" t="s">
        <v>31</v>
      </c>
      <c r="E59" s="17" t="s">
        <v>188</v>
      </c>
      <c r="F59" s="17" t="s">
        <v>197</v>
      </c>
      <c r="G59" s="15">
        <v>3125.4</v>
      </c>
      <c r="H59" s="36">
        <v>180</v>
      </c>
      <c r="I59" s="56">
        <f t="shared" si="0"/>
        <v>3305.4</v>
      </c>
    </row>
    <row r="60" spans="1:9" ht="20.25" customHeight="1">
      <c r="A60" s="12" t="s">
        <v>63</v>
      </c>
      <c r="B60" s="13" t="s">
        <v>42</v>
      </c>
      <c r="C60" s="13" t="s">
        <v>51</v>
      </c>
      <c r="D60" s="13" t="s">
        <v>31</v>
      </c>
      <c r="E60" s="17"/>
      <c r="F60" s="17"/>
      <c r="G60" s="15">
        <f aca="true" t="shared" si="7" ref="G60:H63">SUM(G61)</f>
        <v>1535.3</v>
      </c>
      <c r="H60" s="15">
        <f t="shared" si="7"/>
        <v>70</v>
      </c>
      <c r="I60" s="56">
        <f t="shared" si="0"/>
        <v>1605.3</v>
      </c>
    </row>
    <row r="61" spans="1:9" ht="42.75" customHeight="1">
      <c r="A61" s="23" t="s">
        <v>194</v>
      </c>
      <c r="B61" s="13" t="s">
        <v>42</v>
      </c>
      <c r="C61" s="13" t="s">
        <v>51</v>
      </c>
      <c r="D61" s="13" t="s">
        <v>31</v>
      </c>
      <c r="E61" s="13" t="s">
        <v>91</v>
      </c>
      <c r="F61" s="13"/>
      <c r="G61" s="15">
        <f t="shared" si="7"/>
        <v>1535.3</v>
      </c>
      <c r="H61" s="15">
        <f t="shared" si="7"/>
        <v>70</v>
      </c>
      <c r="I61" s="56">
        <f t="shared" si="0"/>
        <v>1605.3</v>
      </c>
    </row>
    <row r="62" spans="1:9" ht="18.75" customHeight="1">
      <c r="A62" s="23" t="s">
        <v>195</v>
      </c>
      <c r="B62" s="13" t="s">
        <v>42</v>
      </c>
      <c r="C62" s="13" t="s">
        <v>51</v>
      </c>
      <c r="D62" s="13" t="s">
        <v>31</v>
      </c>
      <c r="E62" s="13" t="s">
        <v>193</v>
      </c>
      <c r="F62" s="13"/>
      <c r="G62" s="15">
        <f t="shared" si="7"/>
        <v>1535.3</v>
      </c>
      <c r="H62" s="15">
        <f t="shared" si="7"/>
        <v>70</v>
      </c>
      <c r="I62" s="56">
        <f t="shared" si="0"/>
        <v>1605.3</v>
      </c>
    </row>
    <row r="63" spans="1:9" ht="18.75" customHeight="1">
      <c r="A63" s="24" t="s">
        <v>179</v>
      </c>
      <c r="B63" s="17" t="s">
        <v>42</v>
      </c>
      <c r="C63" s="17" t="s">
        <v>51</v>
      </c>
      <c r="D63" s="17" t="s">
        <v>31</v>
      </c>
      <c r="E63" s="17" t="s">
        <v>188</v>
      </c>
      <c r="F63" s="17"/>
      <c r="G63" s="15">
        <f t="shared" si="7"/>
        <v>1535.3</v>
      </c>
      <c r="H63" s="15">
        <f t="shared" si="7"/>
        <v>70</v>
      </c>
      <c r="I63" s="56">
        <f t="shared" si="0"/>
        <v>1605.3</v>
      </c>
    </row>
    <row r="64" spans="1:9" ht="17.25" customHeight="1">
      <c r="A64" s="24" t="s">
        <v>71</v>
      </c>
      <c r="B64" s="17" t="s">
        <v>42</v>
      </c>
      <c r="C64" s="17" t="s">
        <v>51</v>
      </c>
      <c r="D64" s="17" t="s">
        <v>31</v>
      </c>
      <c r="E64" s="17" t="s">
        <v>188</v>
      </c>
      <c r="F64" s="17" t="s">
        <v>197</v>
      </c>
      <c r="G64" s="15">
        <v>1535.3</v>
      </c>
      <c r="H64" s="36">
        <v>70</v>
      </c>
      <c r="I64" s="56">
        <f t="shared" si="0"/>
        <v>1605.3</v>
      </c>
    </row>
    <row r="65" spans="1:9" ht="15.75" customHeight="1">
      <c r="A65" s="8" t="s">
        <v>69</v>
      </c>
      <c r="B65" s="9" t="s">
        <v>42</v>
      </c>
      <c r="C65" s="9" t="s">
        <v>74</v>
      </c>
      <c r="D65" s="9"/>
      <c r="E65" s="9"/>
      <c r="F65" s="9"/>
      <c r="G65" s="11">
        <f aca="true" t="shared" si="8" ref="G65:H68">SUM(G66)</f>
        <v>300</v>
      </c>
      <c r="H65" s="11">
        <f t="shared" si="8"/>
        <v>0</v>
      </c>
      <c r="I65" s="57">
        <f t="shared" si="0"/>
        <v>300</v>
      </c>
    </row>
    <row r="66" spans="1:9" ht="18.75" customHeight="1">
      <c r="A66" s="12" t="s">
        <v>8</v>
      </c>
      <c r="B66" s="13" t="s">
        <v>42</v>
      </c>
      <c r="C66" s="13" t="s">
        <v>74</v>
      </c>
      <c r="D66" s="13" t="s">
        <v>32</v>
      </c>
      <c r="E66" s="13"/>
      <c r="F66" s="13"/>
      <c r="G66" s="15">
        <f t="shared" si="8"/>
        <v>300</v>
      </c>
      <c r="H66" s="15">
        <f t="shared" si="8"/>
        <v>0</v>
      </c>
      <c r="I66" s="56">
        <f t="shared" si="0"/>
        <v>300</v>
      </c>
    </row>
    <row r="67" spans="1:9" ht="18" customHeight="1">
      <c r="A67" s="23" t="s">
        <v>203</v>
      </c>
      <c r="B67" s="13" t="s">
        <v>42</v>
      </c>
      <c r="C67" s="13" t="s">
        <v>74</v>
      </c>
      <c r="D67" s="13" t="s">
        <v>32</v>
      </c>
      <c r="E67" s="13" t="s">
        <v>204</v>
      </c>
      <c r="F67" s="13"/>
      <c r="G67" s="15">
        <f t="shared" si="8"/>
        <v>300</v>
      </c>
      <c r="H67" s="15">
        <f t="shared" si="8"/>
        <v>0</v>
      </c>
      <c r="I67" s="56">
        <f t="shared" si="0"/>
        <v>300</v>
      </c>
    </row>
    <row r="68" spans="1:9" ht="17.25" customHeight="1">
      <c r="A68" s="16" t="s">
        <v>146</v>
      </c>
      <c r="B68" s="17" t="s">
        <v>42</v>
      </c>
      <c r="C68" s="17" t="s">
        <v>74</v>
      </c>
      <c r="D68" s="17" t="s">
        <v>32</v>
      </c>
      <c r="E68" s="17" t="s">
        <v>145</v>
      </c>
      <c r="F68" s="17"/>
      <c r="G68" s="15">
        <f t="shared" si="8"/>
        <v>300</v>
      </c>
      <c r="H68" s="15">
        <f t="shared" si="8"/>
        <v>0</v>
      </c>
      <c r="I68" s="56">
        <f t="shared" si="0"/>
        <v>300</v>
      </c>
    </row>
    <row r="69" spans="1:9" ht="15" customHeight="1">
      <c r="A69" s="24" t="s">
        <v>71</v>
      </c>
      <c r="B69" s="17" t="s">
        <v>42</v>
      </c>
      <c r="C69" s="17" t="s">
        <v>74</v>
      </c>
      <c r="D69" s="17" t="s">
        <v>32</v>
      </c>
      <c r="E69" s="17" t="s">
        <v>145</v>
      </c>
      <c r="F69" s="17" t="s">
        <v>197</v>
      </c>
      <c r="G69" s="15">
        <v>300</v>
      </c>
      <c r="H69" s="47"/>
      <c r="I69" s="56">
        <f t="shared" si="0"/>
        <v>300</v>
      </c>
    </row>
    <row r="70" spans="1:9" ht="20.25" customHeight="1">
      <c r="A70" s="8" t="s">
        <v>9</v>
      </c>
      <c r="B70" s="9" t="s">
        <v>42</v>
      </c>
      <c r="C70" s="9" t="s">
        <v>75</v>
      </c>
      <c r="D70" s="9"/>
      <c r="E70" s="9"/>
      <c r="F70" s="9"/>
      <c r="G70" s="41">
        <f>SUM(G71,G158,G164,G170,G176,G74)</f>
        <v>15531.927</v>
      </c>
      <c r="H70" s="41">
        <f>SUM(H71,H158,H164,H170,H176,H74)</f>
        <v>1131.9289999999992</v>
      </c>
      <c r="I70" s="51">
        <f t="shared" si="0"/>
        <v>16663.856</v>
      </c>
    </row>
    <row r="71" spans="1:9" ht="17.25" customHeight="1">
      <c r="A71" s="12" t="s">
        <v>10</v>
      </c>
      <c r="B71" s="13" t="s">
        <v>42</v>
      </c>
      <c r="C71" s="13" t="s">
        <v>75</v>
      </c>
      <c r="D71" s="13" t="s">
        <v>33</v>
      </c>
      <c r="E71" s="13"/>
      <c r="F71" s="13"/>
      <c r="G71" s="40">
        <f>SUM(G72)</f>
        <v>1333.827</v>
      </c>
      <c r="H71" s="40">
        <f>SUM(H72)</f>
        <v>91.929</v>
      </c>
      <c r="I71" s="48">
        <f t="shared" si="0"/>
        <v>1425.756</v>
      </c>
    </row>
    <row r="72" spans="1:9" ht="19.5" customHeight="1">
      <c r="A72" s="24" t="s">
        <v>288</v>
      </c>
      <c r="B72" s="17" t="s">
        <v>42</v>
      </c>
      <c r="C72" s="17" t="s">
        <v>75</v>
      </c>
      <c r="D72" s="17" t="s">
        <v>33</v>
      </c>
      <c r="E72" s="17" t="s">
        <v>287</v>
      </c>
      <c r="F72" s="17"/>
      <c r="G72" s="40">
        <f>SUM(G73)</f>
        <v>1333.827</v>
      </c>
      <c r="H72" s="40">
        <f>SUM(H73)</f>
        <v>91.929</v>
      </c>
      <c r="I72" s="48">
        <f t="shared" si="0"/>
        <v>1425.756</v>
      </c>
    </row>
    <row r="73" spans="1:9" ht="18" customHeight="1">
      <c r="A73" s="24" t="s">
        <v>71</v>
      </c>
      <c r="B73" s="17" t="s">
        <v>42</v>
      </c>
      <c r="C73" s="17" t="s">
        <v>75</v>
      </c>
      <c r="D73" s="17" t="s">
        <v>33</v>
      </c>
      <c r="E73" s="17" t="s">
        <v>287</v>
      </c>
      <c r="F73" s="17" t="s">
        <v>197</v>
      </c>
      <c r="G73" s="40">
        <v>1333.827</v>
      </c>
      <c r="H73" s="61">
        <v>91.929</v>
      </c>
      <c r="I73" s="48">
        <f t="shared" si="0"/>
        <v>1425.756</v>
      </c>
    </row>
    <row r="74" spans="1:9" ht="18" customHeight="1">
      <c r="A74" s="8" t="s">
        <v>286</v>
      </c>
      <c r="B74" s="9" t="s">
        <v>42</v>
      </c>
      <c r="C74" s="9" t="s">
        <v>75</v>
      </c>
      <c r="D74" s="9" t="s">
        <v>135</v>
      </c>
      <c r="E74" s="28"/>
      <c r="F74" s="28"/>
      <c r="G74" s="41">
        <f>SUM(G75,G108,G128,G143)</f>
        <v>12688</v>
      </c>
      <c r="H74" s="11">
        <f>SUM(H75,H108,H128,H143,H90)</f>
        <v>1039.999999999999</v>
      </c>
      <c r="I74" s="51">
        <f t="shared" si="0"/>
        <v>13728</v>
      </c>
    </row>
    <row r="75" spans="1:10" ht="16.5" customHeight="1">
      <c r="A75" s="12" t="s">
        <v>286</v>
      </c>
      <c r="B75" s="13" t="s">
        <v>42</v>
      </c>
      <c r="C75" s="13" t="s">
        <v>75</v>
      </c>
      <c r="D75" s="13" t="s">
        <v>135</v>
      </c>
      <c r="E75" s="13"/>
      <c r="F75" s="13"/>
      <c r="G75" s="15">
        <f>SUM(G76,G78,G84)</f>
        <v>6739.900000000001</v>
      </c>
      <c r="H75" s="15">
        <f>SUM(H76,H78,H84)</f>
        <v>-6739.900000000001</v>
      </c>
      <c r="I75" s="56">
        <f t="shared" si="0"/>
        <v>0</v>
      </c>
      <c r="J75" s="37"/>
    </row>
    <row r="76" spans="1:10" ht="16.5" customHeight="1">
      <c r="A76" s="24" t="s">
        <v>179</v>
      </c>
      <c r="B76" s="17" t="s">
        <v>42</v>
      </c>
      <c r="C76" s="17" t="s">
        <v>75</v>
      </c>
      <c r="D76" s="17" t="s">
        <v>135</v>
      </c>
      <c r="E76" s="13" t="s">
        <v>188</v>
      </c>
      <c r="F76" s="13"/>
      <c r="G76" s="15">
        <f>SUM(G77)</f>
        <v>3781.9</v>
      </c>
      <c r="H76" s="15">
        <f>SUM(H77)</f>
        <v>-3781.9</v>
      </c>
      <c r="I76" s="56">
        <f t="shared" si="0"/>
        <v>0</v>
      </c>
      <c r="J76" s="37"/>
    </row>
    <row r="77" spans="1:10" ht="16.5" customHeight="1">
      <c r="A77" s="24" t="s">
        <v>71</v>
      </c>
      <c r="B77" s="17" t="s">
        <v>42</v>
      </c>
      <c r="C77" s="17" t="s">
        <v>75</v>
      </c>
      <c r="D77" s="17" t="s">
        <v>135</v>
      </c>
      <c r="E77" s="17" t="s">
        <v>188</v>
      </c>
      <c r="F77" s="17" t="s">
        <v>197</v>
      </c>
      <c r="G77" s="15">
        <v>3781.9</v>
      </c>
      <c r="H77" s="55">
        <v>-3781.9</v>
      </c>
      <c r="I77" s="56">
        <f t="shared" si="0"/>
        <v>0</v>
      </c>
      <c r="J77" s="37"/>
    </row>
    <row r="78" spans="1:10" ht="16.5" customHeight="1">
      <c r="A78" s="23" t="s">
        <v>200</v>
      </c>
      <c r="B78" s="13" t="s">
        <v>42</v>
      </c>
      <c r="C78" s="13" t="s">
        <v>75</v>
      </c>
      <c r="D78" s="13" t="s">
        <v>135</v>
      </c>
      <c r="E78" s="13" t="s">
        <v>198</v>
      </c>
      <c r="F78" s="17"/>
      <c r="G78" s="15">
        <f>SUM(G79)</f>
        <v>2752.9</v>
      </c>
      <c r="H78" s="15">
        <f>SUM(H79)</f>
        <v>-2752.9</v>
      </c>
      <c r="I78" s="56">
        <f t="shared" si="0"/>
        <v>0</v>
      </c>
      <c r="J78" s="37"/>
    </row>
    <row r="79" spans="1:10" ht="19.5" customHeight="1">
      <c r="A79" s="23" t="s">
        <v>201</v>
      </c>
      <c r="B79" s="13" t="s">
        <v>42</v>
      </c>
      <c r="C79" s="13" t="s">
        <v>75</v>
      </c>
      <c r="D79" s="13" t="s">
        <v>135</v>
      </c>
      <c r="E79" s="13" t="s">
        <v>199</v>
      </c>
      <c r="F79" s="17"/>
      <c r="G79" s="15">
        <f>SUM(G80,G82)</f>
        <v>2752.9</v>
      </c>
      <c r="H79" s="15">
        <f>SUM(H80,H82)</f>
        <v>-2752.9</v>
      </c>
      <c r="I79" s="56">
        <f aca="true" t="shared" si="9" ref="I79:I160">SUM(G79+H79)</f>
        <v>0</v>
      </c>
      <c r="J79" s="37"/>
    </row>
    <row r="80" spans="1:10" ht="33" customHeight="1">
      <c r="A80" s="24" t="s">
        <v>183</v>
      </c>
      <c r="B80" s="17" t="s">
        <v>42</v>
      </c>
      <c r="C80" s="17" t="s">
        <v>75</v>
      </c>
      <c r="D80" s="17" t="s">
        <v>135</v>
      </c>
      <c r="E80" s="17" t="s">
        <v>190</v>
      </c>
      <c r="F80" s="13"/>
      <c r="G80" s="15">
        <f>SUM(G81)</f>
        <v>984.9</v>
      </c>
      <c r="H80" s="15">
        <f>SUM(H81)</f>
        <v>-984.9</v>
      </c>
      <c r="I80" s="56">
        <f t="shared" si="9"/>
        <v>0</v>
      </c>
      <c r="J80" s="37"/>
    </row>
    <row r="81" spans="1:10" ht="16.5" customHeight="1">
      <c r="A81" s="24" t="s">
        <v>71</v>
      </c>
      <c r="B81" s="17" t="s">
        <v>42</v>
      </c>
      <c r="C81" s="17" t="s">
        <v>75</v>
      </c>
      <c r="D81" s="17" t="s">
        <v>135</v>
      </c>
      <c r="E81" s="17" t="s">
        <v>190</v>
      </c>
      <c r="F81" s="17" t="s">
        <v>197</v>
      </c>
      <c r="G81" s="15">
        <v>984.9</v>
      </c>
      <c r="H81" s="55">
        <v>-984.9</v>
      </c>
      <c r="I81" s="56">
        <f t="shared" si="9"/>
        <v>0</v>
      </c>
      <c r="J81" s="37"/>
    </row>
    <row r="82" spans="1:10" ht="20.25" customHeight="1">
      <c r="A82" s="33" t="s">
        <v>202</v>
      </c>
      <c r="B82" s="17" t="s">
        <v>42</v>
      </c>
      <c r="C82" s="17" t="s">
        <v>75</v>
      </c>
      <c r="D82" s="17" t="s">
        <v>135</v>
      </c>
      <c r="E82" s="17" t="s">
        <v>192</v>
      </c>
      <c r="F82" s="13"/>
      <c r="G82" s="15">
        <f>SUM(G83)</f>
        <v>1768</v>
      </c>
      <c r="H82" s="15">
        <f>SUM(H83)</f>
        <v>-1768</v>
      </c>
      <c r="I82" s="56">
        <f t="shared" si="9"/>
        <v>0</v>
      </c>
      <c r="J82" s="37"/>
    </row>
    <row r="83" spans="1:10" ht="16.5" customHeight="1">
      <c r="A83" s="24" t="s">
        <v>71</v>
      </c>
      <c r="B83" s="17" t="s">
        <v>42</v>
      </c>
      <c r="C83" s="17" t="s">
        <v>75</v>
      </c>
      <c r="D83" s="17" t="s">
        <v>135</v>
      </c>
      <c r="E83" s="17" t="s">
        <v>192</v>
      </c>
      <c r="F83" s="17" t="s">
        <v>197</v>
      </c>
      <c r="G83" s="15">
        <v>1768</v>
      </c>
      <c r="H83" s="55">
        <v>-1768</v>
      </c>
      <c r="I83" s="56">
        <f t="shared" si="9"/>
        <v>0</v>
      </c>
      <c r="J83" s="37"/>
    </row>
    <row r="84" spans="1:10" ht="16.5" customHeight="1">
      <c r="A84" s="23" t="s">
        <v>203</v>
      </c>
      <c r="B84" s="13" t="s">
        <v>42</v>
      </c>
      <c r="C84" s="13" t="s">
        <v>75</v>
      </c>
      <c r="D84" s="13" t="s">
        <v>135</v>
      </c>
      <c r="E84" s="13" t="s">
        <v>204</v>
      </c>
      <c r="F84" s="17"/>
      <c r="G84" s="15">
        <f>SUM(G85)</f>
        <v>205.1</v>
      </c>
      <c r="H84" s="15">
        <f>SUM(H85)</f>
        <v>-205.1</v>
      </c>
      <c r="I84" s="56">
        <f t="shared" si="9"/>
        <v>0</v>
      </c>
      <c r="J84" s="37"/>
    </row>
    <row r="85" spans="1:10" ht="33" customHeight="1">
      <c r="A85" s="23" t="s">
        <v>232</v>
      </c>
      <c r="B85" s="13" t="s">
        <v>42</v>
      </c>
      <c r="C85" s="13" t="s">
        <v>75</v>
      </c>
      <c r="D85" s="13" t="s">
        <v>135</v>
      </c>
      <c r="E85" s="13" t="s">
        <v>205</v>
      </c>
      <c r="F85" s="17"/>
      <c r="G85" s="15">
        <f>SUM(G86,G88)</f>
        <v>205.1</v>
      </c>
      <c r="H85" s="15">
        <f>SUM(H86,H88)</f>
        <v>-205.1</v>
      </c>
      <c r="I85" s="56">
        <f t="shared" si="9"/>
        <v>0</v>
      </c>
      <c r="J85" s="37"/>
    </row>
    <row r="86" spans="1:10" ht="16.5" customHeight="1">
      <c r="A86" s="24" t="s">
        <v>184</v>
      </c>
      <c r="B86" s="17" t="s">
        <v>42</v>
      </c>
      <c r="C86" s="17" t="s">
        <v>75</v>
      </c>
      <c r="D86" s="17" t="s">
        <v>135</v>
      </c>
      <c r="E86" s="17" t="s">
        <v>185</v>
      </c>
      <c r="F86" s="17"/>
      <c r="G86" s="15">
        <f>SUM(G87)</f>
        <v>75</v>
      </c>
      <c r="H86" s="15">
        <f>SUM(H87)</f>
        <v>-75</v>
      </c>
      <c r="I86" s="56">
        <f t="shared" si="9"/>
        <v>0</v>
      </c>
      <c r="J86" s="37"/>
    </row>
    <row r="87" spans="1:10" ht="16.5" customHeight="1">
      <c r="A87" s="24" t="s">
        <v>71</v>
      </c>
      <c r="B87" s="17" t="s">
        <v>42</v>
      </c>
      <c r="C87" s="17" t="s">
        <v>75</v>
      </c>
      <c r="D87" s="17" t="s">
        <v>135</v>
      </c>
      <c r="E87" s="17" t="s">
        <v>185</v>
      </c>
      <c r="F87" s="17" t="s">
        <v>197</v>
      </c>
      <c r="G87" s="15">
        <v>75</v>
      </c>
      <c r="H87" s="55">
        <v>-75</v>
      </c>
      <c r="I87" s="56">
        <f t="shared" si="9"/>
        <v>0</v>
      </c>
      <c r="J87" s="37"/>
    </row>
    <row r="88" spans="1:10" ht="16.5" customHeight="1">
      <c r="A88" s="24" t="s">
        <v>186</v>
      </c>
      <c r="B88" s="17" t="s">
        <v>42</v>
      </c>
      <c r="C88" s="17" t="s">
        <v>75</v>
      </c>
      <c r="D88" s="17" t="s">
        <v>135</v>
      </c>
      <c r="E88" s="17" t="s">
        <v>187</v>
      </c>
      <c r="F88" s="17"/>
      <c r="G88" s="15">
        <f>SUM(G89)</f>
        <v>130.1</v>
      </c>
      <c r="H88" s="15">
        <f>SUM(H89)</f>
        <v>-130.1</v>
      </c>
      <c r="I88" s="56">
        <f t="shared" si="9"/>
        <v>0</v>
      </c>
      <c r="J88" s="37"/>
    </row>
    <row r="89" spans="1:10" ht="16.5" customHeight="1">
      <c r="A89" s="24" t="s">
        <v>71</v>
      </c>
      <c r="B89" s="17" t="s">
        <v>42</v>
      </c>
      <c r="C89" s="17" t="s">
        <v>75</v>
      </c>
      <c r="D89" s="17" t="s">
        <v>135</v>
      </c>
      <c r="E89" s="17" t="s">
        <v>187</v>
      </c>
      <c r="F89" s="17" t="s">
        <v>197</v>
      </c>
      <c r="G89" s="15">
        <v>130.1</v>
      </c>
      <c r="H89" s="55">
        <v>-130.1</v>
      </c>
      <c r="I89" s="56">
        <f t="shared" si="9"/>
        <v>0</v>
      </c>
      <c r="J89" s="37"/>
    </row>
    <row r="90" spans="1:10" ht="16.5" customHeight="1">
      <c r="A90" s="12" t="s">
        <v>286</v>
      </c>
      <c r="B90" s="13" t="s">
        <v>42</v>
      </c>
      <c r="C90" s="13" t="s">
        <v>75</v>
      </c>
      <c r="D90" s="13" t="s">
        <v>332</v>
      </c>
      <c r="E90" s="13"/>
      <c r="F90" s="13"/>
      <c r="G90" s="15">
        <f>SUM(G91,G93,G102)</f>
        <v>0</v>
      </c>
      <c r="H90" s="15">
        <f>SUM(H91,H93,H102,H99)</f>
        <v>7739.9</v>
      </c>
      <c r="I90" s="56">
        <f t="shared" si="9"/>
        <v>7739.9</v>
      </c>
      <c r="J90" s="37"/>
    </row>
    <row r="91" spans="1:10" ht="16.5" customHeight="1">
      <c r="A91" s="24" t="s">
        <v>179</v>
      </c>
      <c r="B91" s="17" t="s">
        <v>42</v>
      </c>
      <c r="C91" s="17" t="s">
        <v>75</v>
      </c>
      <c r="D91" s="17" t="s">
        <v>332</v>
      </c>
      <c r="E91" s="13" t="s">
        <v>188</v>
      </c>
      <c r="F91" s="13"/>
      <c r="G91" s="15">
        <f>SUM(G92)</f>
        <v>0</v>
      </c>
      <c r="H91" s="15">
        <f>SUM(H92)</f>
        <v>4781.9</v>
      </c>
      <c r="I91" s="56">
        <f t="shared" si="9"/>
        <v>4781.9</v>
      </c>
      <c r="J91" s="37"/>
    </row>
    <row r="92" spans="1:10" ht="16.5" customHeight="1">
      <c r="A92" s="24" t="s">
        <v>71</v>
      </c>
      <c r="B92" s="17" t="s">
        <v>42</v>
      </c>
      <c r="C92" s="17" t="s">
        <v>75</v>
      </c>
      <c r="D92" s="17" t="s">
        <v>332</v>
      </c>
      <c r="E92" s="17" t="s">
        <v>188</v>
      </c>
      <c r="F92" s="17" t="s">
        <v>197</v>
      </c>
      <c r="G92" s="15"/>
      <c r="H92" s="55">
        <v>4781.9</v>
      </c>
      <c r="I92" s="56">
        <f t="shared" si="9"/>
        <v>4781.9</v>
      </c>
      <c r="J92" s="37"/>
    </row>
    <row r="93" spans="1:10" ht="16.5" customHeight="1">
      <c r="A93" s="23" t="s">
        <v>200</v>
      </c>
      <c r="B93" s="13" t="s">
        <v>42</v>
      </c>
      <c r="C93" s="13" t="s">
        <v>75</v>
      </c>
      <c r="D93" s="13" t="s">
        <v>332</v>
      </c>
      <c r="E93" s="13" t="s">
        <v>198</v>
      </c>
      <c r="F93" s="17"/>
      <c r="G93" s="15">
        <f>SUM(G94)</f>
        <v>0</v>
      </c>
      <c r="H93" s="15">
        <f>SUM(H94)</f>
        <v>2735.9</v>
      </c>
      <c r="I93" s="56">
        <f t="shared" si="9"/>
        <v>2735.9</v>
      </c>
      <c r="J93" s="37"/>
    </row>
    <row r="94" spans="1:10" ht="16.5" customHeight="1">
      <c r="A94" s="23" t="s">
        <v>201</v>
      </c>
      <c r="B94" s="13" t="s">
        <v>42</v>
      </c>
      <c r="C94" s="13" t="s">
        <v>75</v>
      </c>
      <c r="D94" s="13" t="s">
        <v>332</v>
      </c>
      <c r="E94" s="13" t="s">
        <v>199</v>
      </c>
      <c r="F94" s="17"/>
      <c r="G94" s="15">
        <f>SUM(G95,G97)</f>
        <v>0</v>
      </c>
      <c r="H94" s="15">
        <f>SUM(H95,H97)</f>
        <v>2735.9</v>
      </c>
      <c r="I94" s="56">
        <f aca="true" t="shared" si="10" ref="I94:I107">SUM(G94+H94)</f>
        <v>2735.9</v>
      </c>
      <c r="J94" s="37"/>
    </row>
    <row r="95" spans="1:10" ht="16.5" customHeight="1">
      <c r="A95" s="24" t="s">
        <v>183</v>
      </c>
      <c r="B95" s="17" t="s">
        <v>42</v>
      </c>
      <c r="C95" s="17" t="s">
        <v>75</v>
      </c>
      <c r="D95" s="17" t="s">
        <v>332</v>
      </c>
      <c r="E95" s="17" t="s">
        <v>190</v>
      </c>
      <c r="F95" s="13"/>
      <c r="G95" s="15">
        <f>SUM(G96)</f>
        <v>0</v>
      </c>
      <c r="H95" s="15">
        <f>SUM(H96)</f>
        <v>986.9</v>
      </c>
      <c r="I95" s="56">
        <f t="shared" si="10"/>
        <v>986.9</v>
      </c>
      <c r="J95" s="37"/>
    </row>
    <row r="96" spans="1:10" ht="16.5" customHeight="1">
      <c r="A96" s="24" t="s">
        <v>71</v>
      </c>
      <c r="B96" s="17" t="s">
        <v>42</v>
      </c>
      <c r="C96" s="17" t="s">
        <v>75</v>
      </c>
      <c r="D96" s="17" t="s">
        <v>332</v>
      </c>
      <c r="E96" s="17" t="s">
        <v>190</v>
      </c>
      <c r="F96" s="17" t="s">
        <v>197</v>
      </c>
      <c r="G96" s="15"/>
      <c r="H96" s="55">
        <v>986.9</v>
      </c>
      <c r="I96" s="56">
        <f t="shared" si="10"/>
        <v>986.9</v>
      </c>
      <c r="J96" s="37"/>
    </row>
    <row r="97" spans="1:10" ht="16.5" customHeight="1">
      <c r="A97" s="33" t="s">
        <v>202</v>
      </c>
      <c r="B97" s="17" t="s">
        <v>42</v>
      </c>
      <c r="C97" s="17" t="s">
        <v>75</v>
      </c>
      <c r="D97" s="17" t="s">
        <v>332</v>
      </c>
      <c r="E97" s="17" t="s">
        <v>192</v>
      </c>
      <c r="F97" s="13"/>
      <c r="G97" s="15">
        <f>SUM(G98)</f>
        <v>0</v>
      </c>
      <c r="H97" s="15">
        <f>SUM(H98)</f>
        <v>1749</v>
      </c>
      <c r="I97" s="56">
        <f t="shared" si="10"/>
        <v>1749</v>
      </c>
      <c r="J97" s="37"/>
    </row>
    <row r="98" spans="1:10" ht="16.5" customHeight="1">
      <c r="A98" s="24" t="s">
        <v>71</v>
      </c>
      <c r="B98" s="17" t="s">
        <v>42</v>
      </c>
      <c r="C98" s="17" t="s">
        <v>75</v>
      </c>
      <c r="D98" s="17" t="s">
        <v>332</v>
      </c>
      <c r="E98" s="17" t="s">
        <v>192</v>
      </c>
      <c r="F98" s="17" t="s">
        <v>197</v>
      </c>
      <c r="G98" s="15"/>
      <c r="H98" s="55">
        <v>1749</v>
      </c>
      <c r="I98" s="56">
        <f t="shared" si="10"/>
        <v>1749</v>
      </c>
      <c r="J98" s="37"/>
    </row>
    <row r="99" spans="1:10" ht="16.5" customHeight="1">
      <c r="A99" s="23" t="s">
        <v>206</v>
      </c>
      <c r="B99" s="13" t="s">
        <v>42</v>
      </c>
      <c r="C99" s="13" t="s">
        <v>75</v>
      </c>
      <c r="D99" s="13" t="s">
        <v>332</v>
      </c>
      <c r="E99" s="13" t="s">
        <v>208</v>
      </c>
      <c r="F99" s="17"/>
      <c r="G99" s="15">
        <f>SUM(G100)</f>
        <v>0</v>
      </c>
      <c r="H99" s="15">
        <f>SUM(H100)</f>
        <v>17</v>
      </c>
      <c r="I99" s="56">
        <f t="shared" si="10"/>
        <v>17</v>
      </c>
      <c r="J99" s="37"/>
    </row>
    <row r="100" spans="1:10" ht="16.5" customHeight="1">
      <c r="A100" s="24" t="s">
        <v>216</v>
      </c>
      <c r="B100" s="17" t="s">
        <v>42</v>
      </c>
      <c r="C100" s="17" t="s">
        <v>75</v>
      </c>
      <c r="D100" s="17" t="s">
        <v>332</v>
      </c>
      <c r="E100" s="17" t="s">
        <v>217</v>
      </c>
      <c r="F100" s="17"/>
      <c r="G100" s="15">
        <f>SUM(G101)</f>
        <v>0</v>
      </c>
      <c r="H100" s="15">
        <f>SUM(H101)</f>
        <v>17</v>
      </c>
      <c r="I100" s="56">
        <f t="shared" si="10"/>
        <v>17</v>
      </c>
      <c r="J100" s="37"/>
    </row>
    <row r="101" spans="1:10" ht="16.5" customHeight="1">
      <c r="A101" s="24" t="s">
        <v>71</v>
      </c>
      <c r="B101" s="17" t="s">
        <v>42</v>
      </c>
      <c r="C101" s="17" t="s">
        <v>75</v>
      </c>
      <c r="D101" s="17" t="s">
        <v>332</v>
      </c>
      <c r="E101" s="17" t="s">
        <v>217</v>
      </c>
      <c r="F101" s="17" t="s">
        <v>197</v>
      </c>
      <c r="G101" s="15"/>
      <c r="H101" s="55">
        <v>17</v>
      </c>
      <c r="I101" s="56">
        <f t="shared" si="10"/>
        <v>17</v>
      </c>
      <c r="J101" s="37"/>
    </row>
    <row r="102" spans="1:10" ht="16.5" customHeight="1">
      <c r="A102" s="23" t="s">
        <v>203</v>
      </c>
      <c r="B102" s="13" t="s">
        <v>42</v>
      </c>
      <c r="C102" s="13" t="s">
        <v>75</v>
      </c>
      <c r="D102" s="13" t="s">
        <v>332</v>
      </c>
      <c r="E102" s="13" t="s">
        <v>204</v>
      </c>
      <c r="F102" s="17"/>
      <c r="G102" s="15">
        <f>SUM(G103)</f>
        <v>0</v>
      </c>
      <c r="H102" s="15">
        <f>SUM(H103)</f>
        <v>205.1</v>
      </c>
      <c r="I102" s="56">
        <f t="shared" si="10"/>
        <v>205.1</v>
      </c>
      <c r="J102" s="37"/>
    </row>
    <row r="103" spans="1:10" ht="16.5" customHeight="1">
      <c r="A103" s="23" t="s">
        <v>232</v>
      </c>
      <c r="B103" s="13" t="s">
        <v>42</v>
      </c>
      <c r="C103" s="13" t="s">
        <v>75</v>
      </c>
      <c r="D103" s="13" t="s">
        <v>332</v>
      </c>
      <c r="E103" s="13" t="s">
        <v>205</v>
      </c>
      <c r="F103" s="17"/>
      <c r="G103" s="15">
        <f>SUM(G104,G106)</f>
        <v>0</v>
      </c>
      <c r="H103" s="15">
        <f>SUM(H104,H106)</f>
        <v>205.1</v>
      </c>
      <c r="I103" s="56">
        <f t="shared" si="10"/>
        <v>205.1</v>
      </c>
      <c r="J103" s="37"/>
    </row>
    <row r="104" spans="1:10" ht="16.5" customHeight="1">
      <c r="A104" s="24" t="s">
        <v>184</v>
      </c>
      <c r="B104" s="17" t="s">
        <v>42</v>
      </c>
      <c r="C104" s="17" t="s">
        <v>75</v>
      </c>
      <c r="D104" s="17" t="s">
        <v>332</v>
      </c>
      <c r="E104" s="17" t="s">
        <v>185</v>
      </c>
      <c r="F104" s="17"/>
      <c r="G104" s="15">
        <f>SUM(G105)</f>
        <v>0</v>
      </c>
      <c r="H104" s="15">
        <f>SUM(H105)</f>
        <v>75</v>
      </c>
      <c r="I104" s="56">
        <f t="shared" si="10"/>
        <v>75</v>
      </c>
      <c r="J104" s="37"/>
    </row>
    <row r="105" spans="1:10" ht="16.5" customHeight="1">
      <c r="A105" s="24" t="s">
        <v>71</v>
      </c>
      <c r="B105" s="17" t="s">
        <v>42</v>
      </c>
      <c r="C105" s="17" t="s">
        <v>75</v>
      </c>
      <c r="D105" s="17" t="s">
        <v>332</v>
      </c>
      <c r="E105" s="17" t="s">
        <v>185</v>
      </c>
      <c r="F105" s="17" t="s">
        <v>197</v>
      </c>
      <c r="G105" s="15"/>
      <c r="H105" s="55">
        <v>75</v>
      </c>
      <c r="I105" s="56">
        <f t="shared" si="10"/>
        <v>75</v>
      </c>
      <c r="J105" s="37"/>
    </row>
    <row r="106" spans="1:10" ht="16.5" customHeight="1">
      <c r="A106" s="24" t="s">
        <v>186</v>
      </c>
      <c r="B106" s="17" t="s">
        <v>42</v>
      </c>
      <c r="C106" s="17" t="s">
        <v>75</v>
      </c>
      <c r="D106" s="17" t="s">
        <v>332</v>
      </c>
      <c r="E106" s="17" t="s">
        <v>187</v>
      </c>
      <c r="F106" s="17"/>
      <c r="G106" s="15">
        <f>SUM(G107)</f>
        <v>0</v>
      </c>
      <c r="H106" s="15">
        <f>SUM(H107)</f>
        <v>130.1</v>
      </c>
      <c r="I106" s="56">
        <f t="shared" si="10"/>
        <v>130.1</v>
      </c>
      <c r="J106" s="37"/>
    </row>
    <row r="107" spans="1:10" ht="16.5" customHeight="1">
      <c r="A107" s="24" t="s">
        <v>71</v>
      </c>
      <c r="B107" s="17" t="s">
        <v>42</v>
      </c>
      <c r="C107" s="17" t="s">
        <v>75</v>
      </c>
      <c r="D107" s="17" t="s">
        <v>332</v>
      </c>
      <c r="E107" s="17" t="s">
        <v>187</v>
      </c>
      <c r="F107" s="17" t="s">
        <v>197</v>
      </c>
      <c r="G107" s="15"/>
      <c r="H107" s="55">
        <v>130.1</v>
      </c>
      <c r="I107" s="56">
        <f t="shared" si="10"/>
        <v>130.1</v>
      </c>
      <c r="J107" s="37"/>
    </row>
    <row r="108" spans="1:10" ht="16.5" customHeight="1">
      <c r="A108" s="12" t="s">
        <v>136</v>
      </c>
      <c r="B108" s="13" t="s">
        <v>42</v>
      </c>
      <c r="C108" s="13" t="s">
        <v>75</v>
      </c>
      <c r="D108" s="13" t="s">
        <v>285</v>
      </c>
      <c r="E108" s="13"/>
      <c r="F108" s="13"/>
      <c r="G108" s="15">
        <f>SUM(G109,G113,G122,G119)</f>
        <v>1374.6</v>
      </c>
      <c r="H108" s="15">
        <f>SUM(H109,H113,H122,H119)</f>
        <v>40</v>
      </c>
      <c r="I108" s="56">
        <f t="shared" si="9"/>
        <v>1414.6</v>
      </c>
      <c r="J108" s="37"/>
    </row>
    <row r="109" spans="1:10" ht="16.5" customHeight="1">
      <c r="A109" s="24" t="s">
        <v>179</v>
      </c>
      <c r="B109" s="17" t="s">
        <v>42</v>
      </c>
      <c r="C109" s="17" t="s">
        <v>75</v>
      </c>
      <c r="D109" s="17" t="s">
        <v>285</v>
      </c>
      <c r="E109" s="13" t="s">
        <v>188</v>
      </c>
      <c r="F109" s="13"/>
      <c r="G109" s="15">
        <f>SUM(G110)</f>
        <v>839</v>
      </c>
      <c r="H109" s="15">
        <f>SUM(H110)</f>
        <v>40</v>
      </c>
      <c r="I109" s="56">
        <f t="shared" si="9"/>
        <v>879</v>
      </c>
      <c r="J109" s="37"/>
    </row>
    <row r="110" spans="1:10" ht="16.5" customHeight="1">
      <c r="A110" s="24" t="s">
        <v>71</v>
      </c>
      <c r="B110" s="17" t="s">
        <v>42</v>
      </c>
      <c r="C110" s="17" t="s">
        <v>75</v>
      </c>
      <c r="D110" s="17" t="s">
        <v>285</v>
      </c>
      <c r="E110" s="17" t="s">
        <v>188</v>
      </c>
      <c r="F110" s="17" t="s">
        <v>197</v>
      </c>
      <c r="G110" s="15">
        <v>839</v>
      </c>
      <c r="H110" s="55">
        <v>40</v>
      </c>
      <c r="I110" s="56">
        <f t="shared" si="9"/>
        <v>879</v>
      </c>
      <c r="J110" s="37"/>
    </row>
    <row r="111" spans="1:10" ht="16.5" customHeight="1">
      <c r="A111" s="24" t="s">
        <v>180</v>
      </c>
      <c r="B111" s="17" t="s">
        <v>42</v>
      </c>
      <c r="C111" s="17" t="s">
        <v>75</v>
      </c>
      <c r="D111" s="17" t="s">
        <v>285</v>
      </c>
      <c r="E111" s="17" t="s">
        <v>189</v>
      </c>
      <c r="F111" s="17"/>
      <c r="G111" s="15">
        <f>SUM(G112)</f>
        <v>0</v>
      </c>
      <c r="H111" s="15">
        <f>SUM(H112)</f>
        <v>0</v>
      </c>
      <c r="I111" s="56">
        <f t="shared" si="9"/>
        <v>0</v>
      </c>
      <c r="J111" s="37"/>
    </row>
    <row r="112" spans="1:10" ht="16.5" customHeight="1">
      <c r="A112" s="24" t="s">
        <v>71</v>
      </c>
      <c r="B112" s="17" t="s">
        <v>42</v>
      </c>
      <c r="C112" s="17" t="s">
        <v>75</v>
      </c>
      <c r="D112" s="17" t="s">
        <v>285</v>
      </c>
      <c r="E112" s="17" t="s">
        <v>189</v>
      </c>
      <c r="F112" s="17" t="s">
        <v>197</v>
      </c>
      <c r="G112" s="15"/>
      <c r="H112" s="49"/>
      <c r="I112" s="56">
        <f t="shared" si="9"/>
        <v>0</v>
      </c>
      <c r="J112" s="37"/>
    </row>
    <row r="113" spans="1:10" ht="21" customHeight="1">
      <c r="A113" s="23" t="s">
        <v>200</v>
      </c>
      <c r="B113" s="13" t="s">
        <v>42</v>
      </c>
      <c r="C113" s="13" t="s">
        <v>75</v>
      </c>
      <c r="D113" s="13" t="s">
        <v>285</v>
      </c>
      <c r="E113" s="13" t="s">
        <v>198</v>
      </c>
      <c r="F113" s="17"/>
      <c r="G113" s="15">
        <f>SUM(G114)</f>
        <v>527.3</v>
      </c>
      <c r="H113" s="15">
        <f>SUM(H114)</f>
        <v>0</v>
      </c>
      <c r="I113" s="56">
        <f t="shared" si="9"/>
        <v>527.3</v>
      </c>
      <c r="J113" s="37"/>
    </row>
    <row r="114" spans="1:10" ht="19.5" customHeight="1">
      <c r="A114" s="23" t="s">
        <v>201</v>
      </c>
      <c r="B114" s="13" t="s">
        <v>42</v>
      </c>
      <c r="C114" s="13" t="s">
        <v>75</v>
      </c>
      <c r="D114" s="13" t="s">
        <v>285</v>
      </c>
      <c r="E114" s="13" t="s">
        <v>199</v>
      </c>
      <c r="F114" s="17"/>
      <c r="G114" s="15">
        <f>SUM(G115,G117)</f>
        <v>527.3</v>
      </c>
      <c r="H114" s="15">
        <f>SUM(H115,H117)</f>
        <v>0</v>
      </c>
      <c r="I114" s="56">
        <f t="shared" si="9"/>
        <v>527.3</v>
      </c>
      <c r="J114" s="37"/>
    </row>
    <row r="115" spans="1:10" ht="30" customHeight="1">
      <c r="A115" s="24" t="s">
        <v>183</v>
      </c>
      <c r="B115" s="13" t="s">
        <v>42</v>
      </c>
      <c r="C115" s="13" t="s">
        <v>75</v>
      </c>
      <c r="D115" s="13" t="s">
        <v>285</v>
      </c>
      <c r="E115" s="17" t="s">
        <v>190</v>
      </c>
      <c r="F115" s="13"/>
      <c r="G115" s="15">
        <f>SUM(G116)</f>
        <v>289</v>
      </c>
      <c r="H115" s="15">
        <f>SUM(H116)</f>
        <v>0</v>
      </c>
      <c r="I115" s="56">
        <f t="shared" si="9"/>
        <v>289</v>
      </c>
      <c r="J115" s="37"/>
    </row>
    <row r="116" spans="1:10" ht="16.5" customHeight="1">
      <c r="A116" s="24" t="s">
        <v>71</v>
      </c>
      <c r="B116" s="13" t="s">
        <v>42</v>
      </c>
      <c r="C116" s="13" t="s">
        <v>75</v>
      </c>
      <c r="D116" s="13" t="s">
        <v>285</v>
      </c>
      <c r="E116" s="17" t="s">
        <v>190</v>
      </c>
      <c r="F116" s="17" t="s">
        <v>197</v>
      </c>
      <c r="G116" s="15">
        <v>289</v>
      </c>
      <c r="H116" s="49"/>
      <c r="I116" s="56">
        <f t="shared" si="9"/>
        <v>289</v>
      </c>
      <c r="J116" s="37"/>
    </row>
    <row r="117" spans="1:10" ht="21" customHeight="1">
      <c r="A117" s="24" t="s">
        <v>191</v>
      </c>
      <c r="B117" s="13" t="s">
        <v>42</v>
      </c>
      <c r="C117" s="13" t="s">
        <v>75</v>
      </c>
      <c r="D117" s="13" t="s">
        <v>285</v>
      </c>
      <c r="E117" s="17" t="s">
        <v>192</v>
      </c>
      <c r="F117" s="13"/>
      <c r="G117" s="15">
        <f>SUM(G118)</f>
        <v>238.3</v>
      </c>
      <c r="H117" s="15">
        <f>SUM(H118)</f>
        <v>0</v>
      </c>
      <c r="I117" s="56">
        <f t="shared" si="9"/>
        <v>238.3</v>
      </c>
      <c r="J117" s="37"/>
    </row>
    <row r="118" spans="1:10" ht="16.5" customHeight="1">
      <c r="A118" s="24" t="s">
        <v>71</v>
      </c>
      <c r="B118" s="13" t="s">
        <v>42</v>
      </c>
      <c r="C118" s="13" t="s">
        <v>75</v>
      </c>
      <c r="D118" s="13" t="s">
        <v>285</v>
      </c>
      <c r="E118" s="17" t="s">
        <v>192</v>
      </c>
      <c r="F118" s="17" t="s">
        <v>197</v>
      </c>
      <c r="G118" s="15">
        <v>238.3</v>
      </c>
      <c r="H118" s="49"/>
      <c r="I118" s="56">
        <f t="shared" si="9"/>
        <v>238.3</v>
      </c>
      <c r="J118" s="37"/>
    </row>
    <row r="119" spans="1:10" ht="16.5" customHeight="1">
      <c r="A119" s="23" t="s">
        <v>206</v>
      </c>
      <c r="B119" s="13" t="s">
        <v>42</v>
      </c>
      <c r="C119" s="13" t="s">
        <v>75</v>
      </c>
      <c r="D119" s="13" t="s">
        <v>285</v>
      </c>
      <c r="E119" s="13" t="s">
        <v>208</v>
      </c>
      <c r="F119" s="17"/>
      <c r="G119" s="15">
        <f>SUM(G120)</f>
        <v>6</v>
      </c>
      <c r="H119" s="15">
        <f>SUM(H120)</f>
        <v>0</v>
      </c>
      <c r="I119" s="56">
        <f t="shared" si="9"/>
        <v>6</v>
      </c>
      <c r="J119" s="37"/>
    </row>
    <row r="120" spans="1:10" ht="16.5" customHeight="1">
      <c r="A120" s="24" t="s">
        <v>216</v>
      </c>
      <c r="B120" s="17" t="s">
        <v>42</v>
      </c>
      <c r="C120" s="17" t="s">
        <v>75</v>
      </c>
      <c r="D120" s="17" t="s">
        <v>285</v>
      </c>
      <c r="E120" s="17" t="s">
        <v>217</v>
      </c>
      <c r="F120" s="17"/>
      <c r="G120" s="15">
        <f>SUM(G121)</f>
        <v>6</v>
      </c>
      <c r="H120" s="15">
        <f>SUM(H121)</f>
        <v>0</v>
      </c>
      <c r="I120" s="56">
        <f t="shared" si="9"/>
        <v>6</v>
      </c>
      <c r="J120" s="37"/>
    </row>
    <row r="121" spans="1:10" ht="16.5" customHeight="1">
      <c r="A121" s="24" t="s">
        <v>71</v>
      </c>
      <c r="B121" s="17" t="s">
        <v>42</v>
      </c>
      <c r="C121" s="17" t="s">
        <v>75</v>
      </c>
      <c r="D121" s="17" t="s">
        <v>285</v>
      </c>
      <c r="E121" s="17" t="s">
        <v>217</v>
      </c>
      <c r="F121" s="17" t="s">
        <v>197</v>
      </c>
      <c r="G121" s="15">
        <v>6</v>
      </c>
      <c r="H121" s="49"/>
      <c r="I121" s="56">
        <f t="shared" si="9"/>
        <v>6</v>
      </c>
      <c r="J121" s="37"/>
    </row>
    <row r="122" spans="1:10" ht="16.5" customHeight="1">
      <c r="A122" s="23" t="s">
        <v>203</v>
      </c>
      <c r="B122" s="17" t="s">
        <v>42</v>
      </c>
      <c r="C122" s="17" t="s">
        <v>75</v>
      </c>
      <c r="D122" s="13" t="s">
        <v>285</v>
      </c>
      <c r="E122" s="13" t="s">
        <v>204</v>
      </c>
      <c r="F122" s="17"/>
      <c r="G122" s="15">
        <f>SUM(G123)</f>
        <v>2.3000000000000003</v>
      </c>
      <c r="H122" s="15">
        <f>SUM(H123)</f>
        <v>0</v>
      </c>
      <c r="I122" s="56">
        <f t="shared" si="9"/>
        <v>2.3000000000000003</v>
      </c>
      <c r="J122" s="37"/>
    </row>
    <row r="123" spans="1:10" ht="26.25" customHeight="1">
      <c r="A123" s="23" t="s">
        <v>232</v>
      </c>
      <c r="B123" s="17" t="s">
        <v>42</v>
      </c>
      <c r="C123" s="17" t="s">
        <v>75</v>
      </c>
      <c r="D123" s="13" t="s">
        <v>285</v>
      </c>
      <c r="E123" s="13" t="s">
        <v>205</v>
      </c>
      <c r="F123" s="17"/>
      <c r="G123" s="15">
        <f>SUM(G124,G126)</f>
        <v>2.3000000000000003</v>
      </c>
      <c r="H123" s="15">
        <f>SUM(H124,H126)</f>
        <v>0</v>
      </c>
      <c r="I123" s="56">
        <f t="shared" si="9"/>
        <v>2.3000000000000003</v>
      </c>
      <c r="J123" s="37"/>
    </row>
    <row r="124" spans="1:10" ht="16.5" customHeight="1">
      <c r="A124" s="24" t="s">
        <v>184</v>
      </c>
      <c r="B124" s="17" t="s">
        <v>42</v>
      </c>
      <c r="C124" s="17" t="s">
        <v>75</v>
      </c>
      <c r="D124" s="17" t="s">
        <v>285</v>
      </c>
      <c r="E124" s="17" t="s">
        <v>185</v>
      </c>
      <c r="F124" s="17"/>
      <c r="G124" s="15">
        <f>SUM(G125)</f>
        <v>0.2</v>
      </c>
      <c r="H124" s="15">
        <f>SUM(H125)</f>
        <v>0</v>
      </c>
      <c r="I124" s="56">
        <f t="shared" si="9"/>
        <v>0.2</v>
      </c>
      <c r="J124" s="37"/>
    </row>
    <row r="125" spans="1:10" ht="16.5" customHeight="1">
      <c r="A125" s="24" t="s">
        <v>71</v>
      </c>
      <c r="B125" s="17" t="s">
        <v>42</v>
      </c>
      <c r="C125" s="17" t="s">
        <v>75</v>
      </c>
      <c r="D125" s="17" t="s">
        <v>285</v>
      </c>
      <c r="E125" s="17" t="s">
        <v>185</v>
      </c>
      <c r="F125" s="17" t="s">
        <v>197</v>
      </c>
      <c r="G125" s="15">
        <v>0.2</v>
      </c>
      <c r="H125" s="49"/>
      <c r="I125" s="56">
        <f t="shared" si="9"/>
        <v>0.2</v>
      </c>
      <c r="J125" s="37"/>
    </row>
    <row r="126" spans="1:10" ht="16.5" customHeight="1">
      <c r="A126" s="24" t="s">
        <v>186</v>
      </c>
      <c r="B126" s="17" t="s">
        <v>42</v>
      </c>
      <c r="C126" s="17" t="s">
        <v>75</v>
      </c>
      <c r="D126" s="17" t="s">
        <v>285</v>
      </c>
      <c r="E126" s="17" t="s">
        <v>187</v>
      </c>
      <c r="F126" s="17"/>
      <c r="G126" s="15">
        <f>SUM(G127)</f>
        <v>2.1</v>
      </c>
      <c r="H126" s="15">
        <f>SUM(H127)</f>
        <v>0</v>
      </c>
      <c r="I126" s="56">
        <f t="shared" si="9"/>
        <v>2.1</v>
      </c>
      <c r="J126" s="37"/>
    </row>
    <row r="127" spans="1:10" ht="16.5" customHeight="1">
      <c r="A127" s="24" t="s">
        <v>71</v>
      </c>
      <c r="B127" s="17" t="s">
        <v>42</v>
      </c>
      <c r="C127" s="17" t="s">
        <v>75</v>
      </c>
      <c r="D127" s="17" t="s">
        <v>285</v>
      </c>
      <c r="E127" s="17" t="s">
        <v>187</v>
      </c>
      <c r="F127" s="17" t="s">
        <v>197</v>
      </c>
      <c r="G127" s="15">
        <v>2.1</v>
      </c>
      <c r="H127" s="49"/>
      <c r="I127" s="56">
        <f t="shared" si="9"/>
        <v>2.1</v>
      </c>
      <c r="J127" s="37"/>
    </row>
    <row r="128" spans="1:10" ht="16.5" customHeight="1">
      <c r="A128" s="12" t="s">
        <v>136</v>
      </c>
      <c r="B128" s="13" t="s">
        <v>42</v>
      </c>
      <c r="C128" s="13" t="s">
        <v>75</v>
      </c>
      <c r="D128" s="13" t="s">
        <v>289</v>
      </c>
      <c r="E128" s="13"/>
      <c r="F128" s="13"/>
      <c r="G128" s="15">
        <f>SUM(G129,G131,G137)</f>
        <v>1928</v>
      </c>
      <c r="H128" s="15">
        <f>SUM(H129,H131,H137)</f>
        <v>0</v>
      </c>
      <c r="I128" s="56">
        <f t="shared" si="9"/>
        <v>1928</v>
      </c>
      <c r="J128" s="37"/>
    </row>
    <row r="129" spans="1:10" ht="16.5" customHeight="1">
      <c r="A129" s="24" t="s">
        <v>179</v>
      </c>
      <c r="B129" s="17" t="s">
        <v>42</v>
      </c>
      <c r="C129" s="17" t="s">
        <v>75</v>
      </c>
      <c r="D129" s="17" t="s">
        <v>289</v>
      </c>
      <c r="E129" s="13" t="s">
        <v>188</v>
      </c>
      <c r="F129" s="13"/>
      <c r="G129" s="15">
        <f>SUM(G130)</f>
        <v>1237</v>
      </c>
      <c r="H129" s="15">
        <f>SUM(H130)</f>
        <v>0</v>
      </c>
      <c r="I129" s="56">
        <f t="shared" si="9"/>
        <v>1237</v>
      </c>
      <c r="J129" s="37"/>
    </row>
    <row r="130" spans="1:10" ht="16.5" customHeight="1">
      <c r="A130" s="24" t="s">
        <v>71</v>
      </c>
      <c r="B130" s="17" t="s">
        <v>42</v>
      </c>
      <c r="C130" s="17" t="s">
        <v>75</v>
      </c>
      <c r="D130" s="17" t="s">
        <v>289</v>
      </c>
      <c r="E130" s="17" t="s">
        <v>188</v>
      </c>
      <c r="F130" s="17" t="s">
        <v>197</v>
      </c>
      <c r="G130" s="15">
        <v>1237</v>
      </c>
      <c r="H130" s="49"/>
      <c r="I130" s="56">
        <f t="shared" si="9"/>
        <v>1237</v>
      </c>
      <c r="J130" s="37"/>
    </row>
    <row r="131" spans="1:10" ht="21" customHeight="1">
      <c r="A131" s="23" t="s">
        <v>200</v>
      </c>
      <c r="B131" s="13" t="s">
        <v>42</v>
      </c>
      <c r="C131" s="13" t="s">
        <v>75</v>
      </c>
      <c r="D131" s="13" t="s">
        <v>289</v>
      </c>
      <c r="E131" s="13" t="s">
        <v>198</v>
      </c>
      <c r="F131" s="17"/>
      <c r="G131" s="15">
        <f>SUM(G132)</f>
        <v>650.4</v>
      </c>
      <c r="H131" s="15">
        <f>SUM(H132)</f>
        <v>0</v>
      </c>
      <c r="I131" s="56">
        <f t="shared" si="9"/>
        <v>650.4</v>
      </c>
      <c r="J131" s="37"/>
    </row>
    <row r="132" spans="1:10" ht="18.75" customHeight="1">
      <c r="A132" s="23" t="s">
        <v>201</v>
      </c>
      <c r="B132" s="13" t="s">
        <v>42</v>
      </c>
      <c r="C132" s="13" t="s">
        <v>75</v>
      </c>
      <c r="D132" s="13" t="s">
        <v>289</v>
      </c>
      <c r="E132" s="13" t="s">
        <v>199</v>
      </c>
      <c r="F132" s="17"/>
      <c r="G132" s="15">
        <f>SUM(G133,G135)</f>
        <v>650.4</v>
      </c>
      <c r="H132" s="15">
        <f>SUM(H133,H135)</f>
        <v>0</v>
      </c>
      <c r="I132" s="56">
        <f t="shared" si="9"/>
        <v>650.4</v>
      </c>
      <c r="J132" s="37"/>
    </row>
    <row r="133" spans="1:10" ht="30.75" customHeight="1">
      <c r="A133" s="24" t="s">
        <v>183</v>
      </c>
      <c r="B133" s="17" t="s">
        <v>42</v>
      </c>
      <c r="C133" s="17" t="s">
        <v>75</v>
      </c>
      <c r="D133" s="17" t="s">
        <v>289</v>
      </c>
      <c r="E133" s="17" t="s">
        <v>190</v>
      </c>
      <c r="F133" s="13"/>
      <c r="G133" s="15">
        <f>SUM(G134)</f>
        <v>106.1</v>
      </c>
      <c r="H133" s="15">
        <f>SUM(H134)</f>
        <v>0</v>
      </c>
      <c r="I133" s="56">
        <f t="shared" si="9"/>
        <v>106.1</v>
      </c>
      <c r="J133" s="37"/>
    </row>
    <row r="134" spans="1:10" ht="16.5" customHeight="1">
      <c r="A134" s="24" t="s">
        <v>71</v>
      </c>
      <c r="B134" s="17" t="s">
        <v>42</v>
      </c>
      <c r="C134" s="17" t="s">
        <v>75</v>
      </c>
      <c r="D134" s="17" t="s">
        <v>289</v>
      </c>
      <c r="E134" s="17" t="s">
        <v>190</v>
      </c>
      <c r="F134" s="17" t="s">
        <v>197</v>
      </c>
      <c r="G134" s="15">
        <v>106.1</v>
      </c>
      <c r="H134" s="49"/>
      <c r="I134" s="56">
        <f t="shared" si="9"/>
        <v>106.1</v>
      </c>
      <c r="J134" s="37"/>
    </row>
    <row r="135" spans="1:10" ht="21" customHeight="1">
      <c r="A135" s="33" t="s">
        <v>202</v>
      </c>
      <c r="B135" s="17" t="s">
        <v>42</v>
      </c>
      <c r="C135" s="17" t="s">
        <v>75</v>
      </c>
      <c r="D135" s="17" t="s">
        <v>289</v>
      </c>
      <c r="E135" s="17" t="s">
        <v>192</v>
      </c>
      <c r="F135" s="13"/>
      <c r="G135" s="15">
        <f>SUM(G136)</f>
        <v>544.3</v>
      </c>
      <c r="H135" s="15">
        <f>SUM(H136)</f>
        <v>0</v>
      </c>
      <c r="I135" s="56">
        <f t="shared" si="9"/>
        <v>544.3</v>
      </c>
      <c r="J135" s="37"/>
    </row>
    <row r="136" spans="1:10" ht="16.5" customHeight="1">
      <c r="A136" s="24" t="s">
        <v>71</v>
      </c>
      <c r="B136" s="17" t="s">
        <v>42</v>
      </c>
      <c r="C136" s="17" t="s">
        <v>75</v>
      </c>
      <c r="D136" s="17" t="s">
        <v>289</v>
      </c>
      <c r="E136" s="17" t="s">
        <v>192</v>
      </c>
      <c r="F136" s="17" t="s">
        <v>197</v>
      </c>
      <c r="G136" s="15">
        <v>544.3</v>
      </c>
      <c r="H136" s="49"/>
      <c r="I136" s="56">
        <f t="shared" si="9"/>
        <v>544.3</v>
      </c>
      <c r="J136" s="37"/>
    </row>
    <row r="137" spans="1:10" ht="16.5" customHeight="1">
      <c r="A137" s="23" t="s">
        <v>203</v>
      </c>
      <c r="B137" s="13" t="s">
        <v>42</v>
      </c>
      <c r="C137" s="13" t="s">
        <v>75</v>
      </c>
      <c r="D137" s="13" t="s">
        <v>289</v>
      </c>
      <c r="E137" s="13" t="s">
        <v>204</v>
      </c>
      <c r="F137" s="17"/>
      <c r="G137" s="15">
        <f>SUM(G138)</f>
        <v>40.6</v>
      </c>
      <c r="H137" s="15">
        <f>SUM(H138)</f>
        <v>0</v>
      </c>
      <c r="I137" s="56">
        <f t="shared" si="9"/>
        <v>40.6</v>
      </c>
      <c r="J137" s="37"/>
    </row>
    <row r="138" spans="1:10" ht="27" customHeight="1">
      <c r="A138" s="23" t="s">
        <v>232</v>
      </c>
      <c r="B138" s="13" t="s">
        <v>42</v>
      </c>
      <c r="C138" s="13" t="s">
        <v>75</v>
      </c>
      <c r="D138" s="13" t="s">
        <v>289</v>
      </c>
      <c r="E138" s="13" t="s">
        <v>205</v>
      </c>
      <c r="F138" s="17"/>
      <c r="G138" s="15">
        <f>SUM(G139,G141)</f>
        <v>40.6</v>
      </c>
      <c r="H138" s="15">
        <f>SUM(H139,H141)</f>
        <v>0</v>
      </c>
      <c r="I138" s="56">
        <f t="shared" si="9"/>
        <v>40.6</v>
      </c>
      <c r="J138" s="37"/>
    </row>
    <row r="139" spans="1:10" ht="16.5" customHeight="1">
      <c r="A139" s="24" t="s">
        <v>184</v>
      </c>
      <c r="B139" s="17" t="s">
        <v>42</v>
      </c>
      <c r="C139" s="17" t="s">
        <v>75</v>
      </c>
      <c r="D139" s="17" t="s">
        <v>289</v>
      </c>
      <c r="E139" s="17" t="s">
        <v>185</v>
      </c>
      <c r="F139" s="17"/>
      <c r="G139" s="15">
        <f>SUM(G140)</f>
        <v>36.5</v>
      </c>
      <c r="H139" s="15">
        <f>SUM(H140)</f>
        <v>0</v>
      </c>
      <c r="I139" s="56">
        <f t="shared" si="9"/>
        <v>36.5</v>
      </c>
      <c r="J139" s="37"/>
    </row>
    <row r="140" spans="1:10" ht="16.5" customHeight="1">
      <c r="A140" s="24" t="s">
        <v>71</v>
      </c>
      <c r="B140" s="17" t="s">
        <v>42</v>
      </c>
      <c r="C140" s="17" t="s">
        <v>75</v>
      </c>
      <c r="D140" s="17" t="s">
        <v>289</v>
      </c>
      <c r="E140" s="17" t="s">
        <v>185</v>
      </c>
      <c r="F140" s="17" t="s">
        <v>197</v>
      </c>
      <c r="G140" s="15">
        <v>36.5</v>
      </c>
      <c r="H140" s="49"/>
      <c r="I140" s="56">
        <f t="shared" si="9"/>
        <v>36.5</v>
      </c>
      <c r="J140" s="37"/>
    </row>
    <row r="141" spans="1:10" ht="16.5" customHeight="1">
      <c r="A141" s="24" t="s">
        <v>186</v>
      </c>
      <c r="B141" s="17" t="s">
        <v>42</v>
      </c>
      <c r="C141" s="17" t="s">
        <v>75</v>
      </c>
      <c r="D141" s="17" t="s">
        <v>289</v>
      </c>
      <c r="E141" s="17" t="s">
        <v>187</v>
      </c>
      <c r="F141" s="17"/>
      <c r="G141" s="15">
        <f>SUM(G142)</f>
        <v>4.1</v>
      </c>
      <c r="H141" s="15">
        <f>SUM(H142)</f>
        <v>0</v>
      </c>
      <c r="I141" s="56">
        <f t="shared" si="9"/>
        <v>4.1</v>
      </c>
      <c r="J141" s="37"/>
    </row>
    <row r="142" spans="1:10" ht="16.5" customHeight="1">
      <c r="A142" s="24" t="s">
        <v>71</v>
      </c>
      <c r="B142" s="17" t="s">
        <v>42</v>
      </c>
      <c r="C142" s="17" t="s">
        <v>75</v>
      </c>
      <c r="D142" s="17" t="s">
        <v>289</v>
      </c>
      <c r="E142" s="17" t="s">
        <v>187</v>
      </c>
      <c r="F142" s="17" t="s">
        <v>197</v>
      </c>
      <c r="G142" s="15">
        <v>4.1</v>
      </c>
      <c r="H142" s="49"/>
      <c r="I142" s="56">
        <f t="shared" si="9"/>
        <v>4.1</v>
      </c>
      <c r="J142" s="37"/>
    </row>
    <row r="143" spans="1:10" ht="16.5" customHeight="1">
      <c r="A143" s="12" t="s">
        <v>136</v>
      </c>
      <c r="B143" s="13" t="s">
        <v>42</v>
      </c>
      <c r="C143" s="13" t="s">
        <v>75</v>
      </c>
      <c r="D143" s="13" t="s">
        <v>290</v>
      </c>
      <c r="E143" s="13"/>
      <c r="F143" s="13"/>
      <c r="G143" s="15">
        <f>SUM(G144,G146,G152)</f>
        <v>2645.5</v>
      </c>
      <c r="H143" s="15">
        <f>SUM(H144,H146,H152)</f>
        <v>0</v>
      </c>
      <c r="I143" s="56">
        <f t="shared" si="9"/>
        <v>2645.5</v>
      </c>
      <c r="J143" s="37"/>
    </row>
    <row r="144" spans="1:10" ht="16.5" customHeight="1">
      <c r="A144" s="24" t="s">
        <v>179</v>
      </c>
      <c r="B144" s="17" t="s">
        <v>42</v>
      </c>
      <c r="C144" s="17" t="s">
        <v>75</v>
      </c>
      <c r="D144" s="17" t="s">
        <v>290</v>
      </c>
      <c r="E144" s="13" t="s">
        <v>188</v>
      </c>
      <c r="F144" s="13"/>
      <c r="G144" s="15">
        <f>SUM(G145)</f>
        <v>2265</v>
      </c>
      <c r="H144" s="15">
        <f>SUM(H145)</f>
        <v>0</v>
      </c>
      <c r="I144" s="56">
        <f t="shared" si="9"/>
        <v>2265</v>
      </c>
      <c r="J144" s="37"/>
    </row>
    <row r="145" spans="1:10" ht="16.5" customHeight="1">
      <c r="A145" s="24" t="s">
        <v>71</v>
      </c>
      <c r="B145" s="17" t="s">
        <v>42</v>
      </c>
      <c r="C145" s="17" t="s">
        <v>75</v>
      </c>
      <c r="D145" s="17" t="s">
        <v>290</v>
      </c>
      <c r="E145" s="17" t="s">
        <v>188</v>
      </c>
      <c r="F145" s="17" t="s">
        <v>197</v>
      </c>
      <c r="G145" s="15">
        <v>2265</v>
      </c>
      <c r="H145" s="49"/>
      <c r="I145" s="56">
        <f t="shared" si="9"/>
        <v>2265</v>
      </c>
      <c r="J145" s="37"/>
    </row>
    <row r="146" spans="1:10" ht="18" customHeight="1">
      <c r="A146" s="23" t="s">
        <v>200</v>
      </c>
      <c r="B146" s="13" t="s">
        <v>42</v>
      </c>
      <c r="C146" s="13" t="s">
        <v>75</v>
      </c>
      <c r="D146" s="13" t="s">
        <v>290</v>
      </c>
      <c r="E146" s="13" t="s">
        <v>198</v>
      </c>
      <c r="F146" s="17"/>
      <c r="G146" s="15">
        <f>SUM(G147)</f>
        <v>367.3</v>
      </c>
      <c r="H146" s="15">
        <f>SUM(H147)</f>
        <v>0</v>
      </c>
      <c r="I146" s="56">
        <f t="shared" si="9"/>
        <v>367.3</v>
      </c>
      <c r="J146" s="37"/>
    </row>
    <row r="147" spans="1:10" ht="18.75" customHeight="1">
      <c r="A147" s="23" t="s">
        <v>201</v>
      </c>
      <c r="B147" s="13" t="s">
        <v>42</v>
      </c>
      <c r="C147" s="13" t="s">
        <v>75</v>
      </c>
      <c r="D147" s="13" t="s">
        <v>290</v>
      </c>
      <c r="E147" s="13" t="s">
        <v>199</v>
      </c>
      <c r="F147" s="17"/>
      <c r="G147" s="15">
        <f>SUM(G148,G150)</f>
        <v>367.3</v>
      </c>
      <c r="H147" s="15">
        <f>SUM(H148,H150)</f>
        <v>0</v>
      </c>
      <c r="I147" s="56">
        <f t="shared" si="9"/>
        <v>367.3</v>
      </c>
      <c r="J147" s="37"/>
    </row>
    <row r="148" spans="1:10" ht="34.5" customHeight="1">
      <c r="A148" s="24" t="s">
        <v>183</v>
      </c>
      <c r="B148" s="17" t="s">
        <v>42</v>
      </c>
      <c r="C148" s="17" t="s">
        <v>75</v>
      </c>
      <c r="D148" s="17" t="s">
        <v>290</v>
      </c>
      <c r="E148" s="17" t="s">
        <v>190</v>
      </c>
      <c r="F148" s="13"/>
      <c r="G148" s="15">
        <f>SUM(G149)</f>
        <v>155</v>
      </c>
      <c r="H148" s="15">
        <f>SUM(H149)</f>
        <v>0</v>
      </c>
      <c r="I148" s="56">
        <f t="shared" si="9"/>
        <v>155</v>
      </c>
      <c r="J148" s="37"/>
    </row>
    <row r="149" spans="1:10" ht="16.5" customHeight="1">
      <c r="A149" s="24" t="s">
        <v>71</v>
      </c>
      <c r="B149" s="17" t="s">
        <v>42</v>
      </c>
      <c r="C149" s="17" t="s">
        <v>75</v>
      </c>
      <c r="D149" s="17" t="s">
        <v>290</v>
      </c>
      <c r="E149" s="17" t="s">
        <v>190</v>
      </c>
      <c r="F149" s="17" t="s">
        <v>197</v>
      </c>
      <c r="G149" s="15">
        <v>155</v>
      </c>
      <c r="H149" s="49"/>
      <c r="I149" s="56">
        <f t="shared" si="9"/>
        <v>155</v>
      </c>
      <c r="J149" s="37"/>
    </row>
    <row r="150" spans="1:10" ht="23.25" customHeight="1">
      <c r="A150" s="24" t="s">
        <v>191</v>
      </c>
      <c r="B150" s="17" t="s">
        <v>42</v>
      </c>
      <c r="C150" s="17" t="s">
        <v>75</v>
      </c>
      <c r="D150" s="17" t="s">
        <v>290</v>
      </c>
      <c r="E150" s="17" t="s">
        <v>192</v>
      </c>
      <c r="F150" s="13"/>
      <c r="G150" s="15">
        <f>SUM(G151)</f>
        <v>212.3</v>
      </c>
      <c r="H150" s="15">
        <f>SUM(H151)</f>
        <v>0</v>
      </c>
      <c r="I150" s="56">
        <f t="shared" si="9"/>
        <v>212.3</v>
      </c>
      <c r="J150" s="37"/>
    </row>
    <row r="151" spans="1:10" ht="16.5" customHeight="1">
      <c r="A151" s="24" t="s">
        <v>71</v>
      </c>
      <c r="B151" s="17" t="s">
        <v>42</v>
      </c>
      <c r="C151" s="17" t="s">
        <v>75</v>
      </c>
      <c r="D151" s="17" t="s">
        <v>290</v>
      </c>
      <c r="E151" s="17" t="s">
        <v>192</v>
      </c>
      <c r="F151" s="17" t="s">
        <v>197</v>
      </c>
      <c r="G151" s="15">
        <v>212.3</v>
      </c>
      <c r="H151" s="49"/>
      <c r="I151" s="56">
        <f t="shared" si="9"/>
        <v>212.3</v>
      </c>
      <c r="J151" s="37"/>
    </row>
    <row r="152" spans="1:10" ht="16.5" customHeight="1">
      <c r="A152" s="23" t="s">
        <v>203</v>
      </c>
      <c r="B152" s="13" t="s">
        <v>42</v>
      </c>
      <c r="C152" s="13" t="s">
        <v>75</v>
      </c>
      <c r="D152" s="13" t="s">
        <v>290</v>
      </c>
      <c r="E152" s="13" t="s">
        <v>204</v>
      </c>
      <c r="F152" s="17"/>
      <c r="G152" s="15">
        <f>SUM(G153)</f>
        <v>13.2</v>
      </c>
      <c r="H152" s="15">
        <f>SUM(H153)</f>
        <v>0</v>
      </c>
      <c r="I152" s="56">
        <f t="shared" si="9"/>
        <v>13.2</v>
      </c>
      <c r="J152" s="37"/>
    </row>
    <row r="153" spans="1:10" ht="29.25" customHeight="1">
      <c r="A153" s="23" t="s">
        <v>232</v>
      </c>
      <c r="B153" s="13" t="s">
        <v>42</v>
      </c>
      <c r="C153" s="13" t="s">
        <v>75</v>
      </c>
      <c r="D153" s="13" t="s">
        <v>290</v>
      </c>
      <c r="E153" s="13" t="s">
        <v>205</v>
      </c>
      <c r="F153" s="17"/>
      <c r="G153" s="15">
        <f>SUM(G154,G156)</f>
        <v>13.2</v>
      </c>
      <c r="H153" s="15">
        <f>SUM(H154,H156)</f>
        <v>0</v>
      </c>
      <c r="I153" s="56">
        <f t="shared" si="9"/>
        <v>13.2</v>
      </c>
      <c r="J153" s="37"/>
    </row>
    <row r="154" spans="1:10" ht="16.5" customHeight="1">
      <c r="A154" s="24" t="s">
        <v>184</v>
      </c>
      <c r="B154" s="17" t="s">
        <v>42</v>
      </c>
      <c r="C154" s="17" t="s">
        <v>75</v>
      </c>
      <c r="D154" s="17" t="s">
        <v>290</v>
      </c>
      <c r="E154" s="17" t="s">
        <v>185</v>
      </c>
      <c r="F154" s="17"/>
      <c r="G154" s="15">
        <f>SUM(G155)</f>
        <v>1.2</v>
      </c>
      <c r="H154" s="15">
        <f>SUM(H155)</f>
        <v>0</v>
      </c>
      <c r="I154" s="56">
        <f t="shared" si="9"/>
        <v>1.2</v>
      </c>
      <c r="J154" s="37"/>
    </row>
    <row r="155" spans="1:10" ht="16.5" customHeight="1">
      <c r="A155" s="24" t="s">
        <v>71</v>
      </c>
      <c r="B155" s="17" t="s">
        <v>42</v>
      </c>
      <c r="C155" s="17" t="s">
        <v>75</v>
      </c>
      <c r="D155" s="17" t="s">
        <v>290</v>
      </c>
      <c r="E155" s="17" t="s">
        <v>185</v>
      </c>
      <c r="F155" s="17" t="s">
        <v>197</v>
      </c>
      <c r="G155" s="15">
        <v>1.2</v>
      </c>
      <c r="H155" s="49"/>
      <c r="I155" s="56">
        <f t="shared" si="9"/>
        <v>1.2</v>
      </c>
      <c r="J155" s="37"/>
    </row>
    <row r="156" spans="1:10" ht="16.5" customHeight="1">
      <c r="A156" s="24" t="s">
        <v>186</v>
      </c>
      <c r="B156" s="17" t="s">
        <v>42</v>
      </c>
      <c r="C156" s="17" t="s">
        <v>75</v>
      </c>
      <c r="D156" s="17" t="s">
        <v>290</v>
      </c>
      <c r="E156" s="17" t="s">
        <v>187</v>
      </c>
      <c r="F156" s="17"/>
      <c r="G156" s="15">
        <f>SUM(G157)</f>
        <v>12</v>
      </c>
      <c r="H156" s="15">
        <f>SUM(H157)</f>
        <v>0</v>
      </c>
      <c r="I156" s="56">
        <f t="shared" si="9"/>
        <v>12</v>
      </c>
      <c r="J156" s="37"/>
    </row>
    <row r="157" spans="1:10" ht="16.5" customHeight="1">
      <c r="A157" s="24" t="s">
        <v>71</v>
      </c>
      <c r="B157" s="17" t="s">
        <v>42</v>
      </c>
      <c r="C157" s="17" t="s">
        <v>75</v>
      </c>
      <c r="D157" s="17" t="s">
        <v>290</v>
      </c>
      <c r="E157" s="17" t="s">
        <v>187</v>
      </c>
      <c r="F157" s="17" t="s">
        <v>197</v>
      </c>
      <c r="G157" s="15">
        <v>12</v>
      </c>
      <c r="H157" s="49"/>
      <c r="I157" s="56">
        <f t="shared" si="9"/>
        <v>12</v>
      </c>
      <c r="J157" s="37"/>
    </row>
    <row r="158" spans="1:9" ht="30" customHeight="1">
      <c r="A158" s="12" t="s">
        <v>79</v>
      </c>
      <c r="B158" s="13" t="s">
        <v>42</v>
      </c>
      <c r="C158" s="14" t="s">
        <v>75</v>
      </c>
      <c r="D158" s="14" t="s">
        <v>76</v>
      </c>
      <c r="E158" s="14"/>
      <c r="F158" s="14"/>
      <c r="G158" s="15">
        <f aca="true" t="shared" si="11" ref="G158:H160">SUM(G159)</f>
        <v>481.8</v>
      </c>
      <c r="H158" s="15">
        <f t="shared" si="11"/>
        <v>0</v>
      </c>
      <c r="I158" s="56">
        <f t="shared" si="9"/>
        <v>481.8</v>
      </c>
    </row>
    <row r="159" spans="1:9" ht="43.5" customHeight="1">
      <c r="A159" s="23" t="s">
        <v>194</v>
      </c>
      <c r="B159" s="13" t="s">
        <v>42</v>
      </c>
      <c r="C159" s="14" t="s">
        <v>75</v>
      </c>
      <c r="D159" s="14" t="s">
        <v>76</v>
      </c>
      <c r="E159" s="14" t="s">
        <v>91</v>
      </c>
      <c r="F159" s="18"/>
      <c r="G159" s="15">
        <f t="shared" si="11"/>
        <v>481.8</v>
      </c>
      <c r="H159" s="15">
        <f t="shared" si="11"/>
        <v>0</v>
      </c>
      <c r="I159" s="56">
        <f t="shared" si="9"/>
        <v>481.8</v>
      </c>
    </row>
    <row r="160" spans="1:9" ht="18" customHeight="1">
      <c r="A160" s="23" t="s">
        <v>195</v>
      </c>
      <c r="B160" s="13" t="s">
        <v>42</v>
      </c>
      <c r="C160" s="14" t="s">
        <v>75</v>
      </c>
      <c r="D160" s="14" t="s">
        <v>76</v>
      </c>
      <c r="E160" s="14" t="s">
        <v>193</v>
      </c>
      <c r="F160" s="18"/>
      <c r="G160" s="15">
        <f t="shared" si="11"/>
        <v>481.8</v>
      </c>
      <c r="H160" s="15">
        <f t="shared" si="11"/>
        <v>0</v>
      </c>
      <c r="I160" s="56">
        <f t="shared" si="9"/>
        <v>481.8</v>
      </c>
    </row>
    <row r="161" spans="1:9" ht="20.25" customHeight="1">
      <c r="A161" s="24" t="s">
        <v>179</v>
      </c>
      <c r="B161" s="17" t="s">
        <v>42</v>
      </c>
      <c r="C161" s="18" t="s">
        <v>75</v>
      </c>
      <c r="D161" s="18" t="s">
        <v>76</v>
      </c>
      <c r="E161" s="18" t="s">
        <v>188</v>
      </c>
      <c r="F161" s="18"/>
      <c r="G161" s="15">
        <f>SUM(G162:G163)</f>
        <v>481.8</v>
      </c>
      <c r="H161" s="15">
        <f>SUM(H162:H163)</f>
        <v>0</v>
      </c>
      <c r="I161" s="56">
        <f aca="true" t="shared" si="12" ref="I161:I226">SUM(G161+H161)</f>
        <v>481.8</v>
      </c>
    </row>
    <row r="162" spans="1:9" ht="19.5" customHeight="1">
      <c r="A162" s="24" t="s">
        <v>71</v>
      </c>
      <c r="B162" s="17" t="s">
        <v>42</v>
      </c>
      <c r="C162" s="18" t="s">
        <v>75</v>
      </c>
      <c r="D162" s="18" t="s">
        <v>76</v>
      </c>
      <c r="E162" s="18" t="s">
        <v>188</v>
      </c>
      <c r="F162" s="18" t="s">
        <v>197</v>
      </c>
      <c r="G162" s="15">
        <v>268</v>
      </c>
      <c r="H162" s="47"/>
      <c r="I162" s="56">
        <f t="shared" si="12"/>
        <v>268</v>
      </c>
    </row>
    <row r="163" spans="1:9" ht="18" customHeight="1">
      <c r="A163" s="16" t="s">
        <v>67</v>
      </c>
      <c r="B163" s="17" t="s">
        <v>42</v>
      </c>
      <c r="C163" s="18" t="s">
        <v>75</v>
      </c>
      <c r="D163" s="18" t="s">
        <v>76</v>
      </c>
      <c r="E163" s="18" t="s">
        <v>188</v>
      </c>
      <c r="F163" s="18" t="s">
        <v>209</v>
      </c>
      <c r="G163" s="15">
        <v>213.8</v>
      </c>
      <c r="H163" s="47"/>
      <c r="I163" s="56">
        <f t="shared" si="12"/>
        <v>213.8</v>
      </c>
    </row>
    <row r="164" spans="1:9" ht="31.5" customHeight="1">
      <c r="A164" s="12" t="s">
        <v>78</v>
      </c>
      <c r="B164" s="13" t="s">
        <v>42</v>
      </c>
      <c r="C164" s="14" t="s">
        <v>75</v>
      </c>
      <c r="D164" s="14" t="s">
        <v>77</v>
      </c>
      <c r="E164" s="14"/>
      <c r="F164" s="14"/>
      <c r="G164" s="15">
        <f aca="true" t="shared" si="13" ref="G164:H166">SUM(G165)</f>
        <v>481.7</v>
      </c>
      <c r="H164" s="15">
        <f t="shared" si="13"/>
        <v>0</v>
      </c>
      <c r="I164" s="56">
        <f t="shared" si="12"/>
        <v>481.7</v>
      </c>
    </row>
    <row r="165" spans="1:9" ht="45.75" customHeight="1">
      <c r="A165" s="23" t="s">
        <v>194</v>
      </c>
      <c r="B165" s="13" t="s">
        <v>42</v>
      </c>
      <c r="C165" s="14" t="s">
        <v>75</v>
      </c>
      <c r="D165" s="14" t="s">
        <v>77</v>
      </c>
      <c r="E165" s="14" t="s">
        <v>91</v>
      </c>
      <c r="F165" s="18"/>
      <c r="G165" s="15">
        <f t="shared" si="13"/>
        <v>481.7</v>
      </c>
      <c r="H165" s="15">
        <f t="shared" si="13"/>
        <v>0</v>
      </c>
      <c r="I165" s="56">
        <f t="shared" si="12"/>
        <v>481.7</v>
      </c>
    </row>
    <row r="166" spans="1:9" ht="15.75" customHeight="1">
      <c r="A166" s="23" t="s">
        <v>195</v>
      </c>
      <c r="B166" s="13" t="s">
        <v>42</v>
      </c>
      <c r="C166" s="14" t="s">
        <v>75</v>
      </c>
      <c r="D166" s="14" t="s">
        <v>77</v>
      </c>
      <c r="E166" s="14" t="s">
        <v>193</v>
      </c>
      <c r="F166" s="18"/>
      <c r="G166" s="15">
        <f t="shared" si="13"/>
        <v>481.7</v>
      </c>
      <c r="H166" s="15">
        <f t="shared" si="13"/>
        <v>0</v>
      </c>
      <c r="I166" s="56">
        <f t="shared" si="12"/>
        <v>481.7</v>
      </c>
    </row>
    <row r="167" spans="1:9" ht="16.5" customHeight="1">
      <c r="A167" s="24" t="s">
        <v>179</v>
      </c>
      <c r="B167" s="17" t="s">
        <v>42</v>
      </c>
      <c r="C167" s="18" t="s">
        <v>75</v>
      </c>
      <c r="D167" s="18" t="s">
        <v>77</v>
      </c>
      <c r="E167" s="18" t="s">
        <v>188</v>
      </c>
      <c r="F167" s="18"/>
      <c r="G167" s="15">
        <f>SUM(G168:G169)</f>
        <v>481.7</v>
      </c>
      <c r="H167" s="15">
        <f>SUM(H168:H169)</f>
        <v>0</v>
      </c>
      <c r="I167" s="56">
        <f t="shared" si="12"/>
        <v>481.7</v>
      </c>
    </row>
    <row r="168" spans="1:9" ht="15" customHeight="1">
      <c r="A168" s="24" t="s">
        <v>71</v>
      </c>
      <c r="B168" s="17" t="s">
        <v>42</v>
      </c>
      <c r="C168" s="18" t="s">
        <v>75</v>
      </c>
      <c r="D168" s="18" t="s">
        <v>77</v>
      </c>
      <c r="E168" s="18" t="s">
        <v>188</v>
      </c>
      <c r="F168" s="18" t="s">
        <v>197</v>
      </c>
      <c r="G168" s="15">
        <v>238.5</v>
      </c>
      <c r="H168" s="47"/>
      <c r="I168" s="56">
        <f t="shared" si="12"/>
        <v>238.5</v>
      </c>
    </row>
    <row r="169" spans="1:9" ht="16.5" customHeight="1">
      <c r="A169" s="16" t="s">
        <v>67</v>
      </c>
      <c r="B169" s="17" t="s">
        <v>42</v>
      </c>
      <c r="C169" s="18" t="s">
        <v>75</v>
      </c>
      <c r="D169" s="18" t="s">
        <v>77</v>
      </c>
      <c r="E169" s="18" t="s">
        <v>188</v>
      </c>
      <c r="F169" s="18" t="s">
        <v>209</v>
      </c>
      <c r="G169" s="15">
        <v>243.2</v>
      </c>
      <c r="H169" s="47"/>
      <c r="I169" s="56">
        <f t="shared" si="12"/>
        <v>243.2</v>
      </c>
    </row>
    <row r="170" spans="1:9" ht="19.5" customHeight="1">
      <c r="A170" s="12" t="s">
        <v>104</v>
      </c>
      <c r="B170" s="13" t="s">
        <v>42</v>
      </c>
      <c r="C170" s="14" t="s">
        <v>75</v>
      </c>
      <c r="D170" s="14" t="s">
        <v>103</v>
      </c>
      <c r="E170" s="14"/>
      <c r="F170" s="14"/>
      <c r="G170" s="15">
        <f aca="true" t="shared" si="14" ref="G170:H172">SUM(G171)</f>
        <v>500.1</v>
      </c>
      <c r="H170" s="15">
        <f t="shared" si="14"/>
        <v>0</v>
      </c>
      <c r="I170" s="56">
        <f t="shared" si="12"/>
        <v>500.1</v>
      </c>
    </row>
    <row r="171" spans="1:9" ht="43.5" customHeight="1">
      <c r="A171" s="23" t="s">
        <v>194</v>
      </c>
      <c r="B171" s="13" t="s">
        <v>42</v>
      </c>
      <c r="C171" s="14" t="s">
        <v>75</v>
      </c>
      <c r="D171" s="14" t="s">
        <v>103</v>
      </c>
      <c r="E171" s="14" t="s">
        <v>91</v>
      </c>
      <c r="F171" s="18"/>
      <c r="G171" s="15">
        <f t="shared" si="14"/>
        <v>500.1</v>
      </c>
      <c r="H171" s="15">
        <f t="shared" si="14"/>
        <v>0</v>
      </c>
      <c r="I171" s="56">
        <f t="shared" si="12"/>
        <v>500.1</v>
      </c>
    </row>
    <row r="172" spans="1:9" ht="19.5" customHeight="1">
      <c r="A172" s="23" t="s">
        <v>195</v>
      </c>
      <c r="B172" s="13" t="s">
        <v>42</v>
      </c>
      <c r="C172" s="14" t="s">
        <v>75</v>
      </c>
      <c r="D172" s="14" t="s">
        <v>103</v>
      </c>
      <c r="E172" s="14" t="s">
        <v>193</v>
      </c>
      <c r="F172" s="18"/>
      <c r="G172" s="15">
        <f t="shared" si="14"/>
        <v>500.1</v>
      </c>
      <c r="H172" s="15">
        <f t="shared" si="14"/>
        <v>0</v>
      </c>
      <c r="I172" s="56">
        <f t="shared" si="12"/>
        <v>500.1</v>
      </c>
    </row>
    <row r="173" spans="1:9" ht="19.5" customHeight="1">
      <c r="A173" s="24" t="s">
        <v>179</v>
      </c>
      <c r="B173" s="17" t="s">
        <v>42</v>
      </c>
      <c r="C173" s="18" t="s">
        <v>75</v>
      </c>
      <c r="D173" s="18" t="s">
        <v>103</v>
      </c>
      <c r="E173" s="18" t="s">
        <v>188</v>
      </c>
      <c r="F173" s="18"/>
      <c r="G173" s="15">
        <f>SUM(G174:G175)</f>
        <v>500.1</v>
      </c>
      <c r="H173" s="15">
        <f>SUM(H174:H175)</f>
        <v>0</v>
      </c>
      <c r="I173" s="56">
        <f t="shared" si="12"/>
        <v>500.1</v>
      </c>
    </row>
    <row r="174" spans="1:9" ht="19.5" customHeight="1">
      <c r="A174" s="24" t="s">
        <v>71</v>
      </c>
      <c r="B174" s="17" t="s">
        <v>42</v>
      </c>
      <c r="C174" s="18" t="s">
        <v>75</v>
      </c>
      <c r="D174" s="18" t="s">
        <v>103</v>
      </c>
      <c r="E174" s="18" t="s">
        <v>188</v>
      </c>
      <c r="F174" s="18" t="s">
        <v>197</v>
      </c>
      <c r="G174" s="15">
        <v>286.3</v>
      </c>
      <c r="H174" s="47"/>
      <c r="I174" s="56">
        <f t="shared" si="12"/>
        <v>286.3</v>
      </c>
    </row>
    <row r="175" spans="1:9" ht="18" customHeight="1">
      <c r="A175" s="16" t="s">
        <v>67</v>
      </c>
      <c r="B175" s="17" t="s">
        <v>42</v>
      </c>
      <c r="C175" s="18" t="s">
        <v>75</v>
      </c>
      <c r="D175" s="18" t="s">
        <v>103</v>
      </c>
      <c r="E175" s="18" t="s">
        <v>188</v>
      </c>
      <c r="F175" s="18" t="s">
        <v>209</v>
      </c>
      <c r="G175" s="15">
        <v>213.8</v>
      </c>
      <c r="H175" s="47"/>
      <c r="I175" s="56">
        <f t="shared" si="12"/>
        <v>213.8</v>
      </c>
    </row>
    <row r="176" spans="1:9" ht="19.5" customHeight="1">
      <c r="A176" s="12" t="s">
        <v>82</v>
      </c>
      <c r="B176" s="13" t="s">
        <v>42</v>
      </c>
      <c r="C176" s="14" t="s">
        <v>75</v>
      </c>
      <c r="D176" s="14" t="s">
        <v>81</v>
      </c>
      <c r="E176" s="14"/>
      <c r="F176" s="14"/>
      <c r="G176" s="15">
        <f>SUM(G177,G182,G187,G192)</f>
        <v>46.5</v>
      </c>
      <c r="H176" s="15">
        <f>SUM(H177,H182,H187,H192)</f>
        <v>0</v>
      </c>
      <c r="I176" s="56">
        <f t="shared" si="12"/>
        <v>46.5</v>
      </c>
    </row>
    <row r="177" spans="1:9" ht="30" customHeight="1">
      <c r="A177" s="12" t="s">
        <v>147</v>
      </c>
      <c r="B177" s="13" t="s">
        <v>42</v>
      </c>
      <c r="C177" s="14" t="s">
        <v>75</v>
      </c>
      <c r="D177" s="14" t="s">
        <v>80</v>
      </c>
      <c r="E177" s="14"/>
      <c r="F177" s="14"/>
      <c r="G177" s="15">
        <f aca="true" t="shared" si="15" ref="G177:H180">SUM(G178)</f>
        <v>4</v>
      </c>
      <c r="H177" s="15">
        <f t="shared" si="15"/>
        <v>0</v>
      </c>
      <c r="I177" s="56">
        <f t="shared" si="12"/>
        <v>4</v>
      </c>
    </row>
    <row r="178" spans="1:9" ht="19.5" customHeight="1">
      <c r="A178" s="23" t="s">
        <v>200</v>
      </c>
      <c r="B178" s="13" t="s">
        <v>42</v>
      </c>
      <c r="C178" s="14" t="s">
        <v>75</v>
      </c>
      <c r="D178" s="14" t="s">
        <v>80</v>
      </c>
      <c r="E178" s="14" t="s">
        <v>198</v>
      </c>
      <c r="F178" s="18"/>
      <c r="G178" s="15">
        <f t="shared" si="15"/>
        <v>4</v>
      </c>
      <c r="H178" s="15">
        <f t="shared" si="15"/>
        <v>0</v>
      </c>
      <c r="I178" s="56">
        <f t="shared" si="12"/>
        <v>4</v>
      </c>
    </row>
    <row r="179" spans="1:9" ht="21" customHeight="1">
      <c r="A179" s="23" t="s">
        <v>201</v>
      </c>
      <c r="B179" s="17" t="s">
        <v>42</v>
      </c>
      <c r="C179" s="18" t="s">
        <v>75</v>
      </c>
      <c r="D179" s="18" t="s">
        <v>80</v>
      </c>
      <c r="E179" s="14" t="s">
        <v>199</v>
      </c>
      <c r="F179" s="18"/>
      <c r="G179" s="15">
        <f t="shared" si="15"/>
        <v>4</v>
      </c>
      <c r="H179" s="15">
        <f t="shared" si="15"/>
        <v>0</v>
      </c>
      <c r="I179" s="56">
        <f t="shared" si="12"/>
        <v>4</v>
      </c>
    </row>
    <row r="180" spans="1:9" ht="23.25" customHeight="1">
      <c r="A180" s="24" t="s">
        <v>191</v>
      </c>
      <c r="B180" s="17" t="s">
        <v>42</v>
      </c>
      <c r="C180" s="18" t="s">
        <v>75</v>
      </c>
      <c r="D180" s="18" t="s">
        <v>80</v>
      </c>
      <c r="E180" s="18" t="s">
        <v>192</v>
      </c>
      <c r="F180" s="18"/>
      <c r="G180" s="15">
        <f t="shared" si="15"/>
        <v>4</v>
      </c>
      <c r="H180" s="15">
        <f t="shared" si="15"/>
        <v>0</v>
      </c>
      <c r="I180" s="56">
        <f t="shared" si="12"/>
        <v>4</v>
      </c>
    </row>
    <row r="181" spans="1:9" ht="18" customHeight="1">
      <c r="A181" s="24" t="s">
        <v>71</v>
      </c>
      <c r="B181" s="17" t="s">
        <v>42</v>
      </c>
      <c r="C181" s="18" t="s">
        <v>75</v>
      </c>
      <c r="D181" s="18" t="s">
        <v>80</v>
      </c>
      <c r="E181" s="18" t="s">
        <v>192</v>
      </c>
      <c r="F181" s="18" t="s">
        <v>197</v>
      </c>
      <c r="G181" s="15">
        <v>4</v>
      </c>
      <c r="H181" s="47"/>
      <c r="I181" s="56">
        <f t="shared" si="12"/>
        <v>4</v>
      </c>
    </row>
    <row r="182" spans="1:9" ht="50.25" customHeight="1">
      <c r="A182" s="12" t="s">
        <v>132</v>
      </c>
      <c r="B182" s="13" t="s">
        <v>42</v>
      </c>
      <c r="C182" s="14" t="s">
        <v>75</v>
      </c>
      <c r="D182" s="14" t="s">
        <v>83</v>
      </c>
      <c r="E182" s="14"/>
      <c r="F182" s="14"/>
      <c r="G182" s="15">
        <f aca="true" t="shared" si="16" ref="G182:H185">SUM(G183)</f>
        <v>2.5</v>
      </c>
      <c r="H182" s="15">
        <f t="shared" si="16"/>
        <v>0</v>
      </c>
      <c r="I182" s="56">
        <f t="shared" si="12"/>
        <v>2.5</v>
      </c>
    </row>
    <row r="183" spans="1:9" ht="21" customHeight="1">
      <c r="A183" s="23" t="s">
        <v>200</v>
      </c>
      <c r="B183" s="13" t="s">
        <v>42</v>
      </c>
      <c r="C183" s="14" t="s">
        <v>75</v>
      </c>
      <c r="D183" s="14" t="s">
        <v>83</v>
      </c>
      <c r="E183" s="14" t="s">
        <v>198</v>
      </c>
      <c r="F183" s="18"/>
      <c r="G183" s="15">
        <f t="shared" si="16"/>
        <v>2.5</v>
      </c>
      <c r="H183" s="15">
        <f t="shared" si="16"/>
        <v>0</v>
      </c>
      <c r="I183" s="56">
        <f t="shared" si="12"/>
        <v>2.5</v>
      </c>
    </row>
    <row r="184" spans="1:9" ht="20.25" customHeight="1">
      <c r="A184" s="23" t="s">
        <v>201</v>
      </c>
      <c r="B184" s="13" t="s">
        <v>42</v>
      </c>
      <c r="C184" s="14" t="s">
        <v>75</v>
      </c>
      <c r="D184" s="14" t="s">
        <v>83</v>
      </c>
      <c r="E184" s="14" t="s">
        <v>199</v>
      </c>
      <c r="F184" s="18"/>
      <c r="G184" s="15">
        <f t="shared" si="16"/>
        <v>2.5</v>
      </c>
      <c r="H184" s="15">
        <f t="shared" si="16"/>
        <v>0</v>
      </c>
      <c r="I184" s="56">
        <f t="shared" si="12"/>
        <v>2.5</v>
      </c>
    </row>
    <row r="185" spans="1:9" ht="16.5" customHeight="1">
      <c r="A185" s="24" t="s">
        <v>191</v>
      </c>
      <c r="B185" s="17" t="s">
        <v>42</v>
      </c>
      <c r="C185" s="18" t="s">
        <v>75</v>
      </c>
      <c r="D185" s="18" t="s">
        <v>83</v>
      </c>
      <c r="E185" s="18" t="s">
        <v>192</v>
      </c>
      <c r="F185" s="18"/>
      <c r="G185" s="15">
        <f t="shared" si="16"/>
        <v>2.5</v>
      </c>
      <c r="H185" s="15">
        <f t="shared" si="16"/>
        <v>0</v>
      </c>
      <c r="I185" s="56">
        <f t="shared" si="12"/>
        <v>2.5</v>
      </c>
    </row>
    <row r="186" spans="1:9" ht="17.25" customHeight="1">
      <c r="A186" s="24" t="s">
        <v>71</v>
      </c>
      <c r="B186" s="17" t="s">
        <v>42</v>
      </c>
      <c r="C186" s="18" t="s">
        <v>75</v>
      </c>
      <c r="D186" s="18" t="s">
        <v>83</v>
      </c>
      <c r="E186" s="18" t="s">
        <v>192</v>
      </c>
      <c r="F186" s="18" t="s">
        <v>197</v>
      </c>
      <c r="G186" s="15">
        <v>2.5</v>
      </c>
      <c r="H186" s="47"/>
      <c r="I186" s="56">
        <f t="shared" si="12"/>
        <v>2.5</v>
      </c>
    </row>
    <row r="187" spans="1:9" ht="33" customHeight="1">
      <c r="A187" s="12" t="s">
        <v>133</v>
      </c>
      <c r="B187" s="13" t="s">
        <v>42</v>
      </c>
      <c r="C187" s="14" t="s">
        <v>75</v>
      </c>
      <c r="D187" s="14" t="s">
        <v>134</v>
      </c>
      <c r="E187" s="14"/>
      <c r="F187" s="14"/>
      <c r="G187" s="15">
        <f aca="true" t="shared" si="17" ref="G187:H190">SUM(G188)</f>
        <v>4</v>
      </c>
      <c r="H187" s="15">
        <f t="shared" si="17"/>
        <v>0</v>
      </c>
      <c r="I187" s="56">
        <f t="shared" si="12"/>
        <v>4</v>
      </c>
    </row>
    <row r="188" spans="1:9" ht="19.5" customHeight="1">
      <c r="A188" s="23" t="s">
        <v>200</v>
      </c>
      <c r="B188" s="13" t="s">
        <v>42</v>
      </c>
      <c r="C188" s="14" t="s">
        <v>75</v>
      </c>
      <c r="D188" s="14" t="s">
        <v>134</v>
      </c>
      <c r="E188" s="14" t="s">
        <v>198</v>
      </c>
      <c r="F188" s="18"/>
      <c r="G188" s="15">
        <f t="shared" si="17"/>
        <v>4</v>
      </c>
      <c r="H188" s="15">
        <f t="shared" si="17"/>
        <v>0</v>
      </c>
      <c r="I188" s="56">
        <f t="shared" si="12"/>
        <v>4</v>
      </c>
    </row>
    <row r="189" spans="1:9" ht="21" customHeight="1">
      <c r="A189" s="23" t="s">
        <v>201</v>
      </c>
      <c r="B189" s="13" t="s">
        <v>42</v>
      </c>
      <c r="C189" s="14" t="s">
        <v>75</v>
      </c>
      <c r="D189" s="14" t="s">
        <v>134</v>
      </c>
      <c r="E189" s="14" t="s">
        <v>199</v>
      </c>
      <c r="F189" s="18"/>
      <c r="G189" s="15">
        <f t="shared" si="17"/>
        <v>4</v>
      </c>
      <c r="H189" s="15">
        <f t="shared" si="17"/>
        <v>0</v>
      </c>
      <c r="I189" s="56">
        <f t="shared" si="12"/>
        <v>4</v>
      </c>
    </row>
    <row r="190" spans="1:9" ht="20.25" customHeight="1">
      <c r="A190" s="24" t="s">
        <v>191</v>
      </c>
      <c r="B190" s="17" t="s">
        <v>42</v>
      </c>
      <c r="C190" s="18" t="s">
        <v>75</v>
      </c>
      <c r="D190" s="18" t="s">
        <v>134</v>
      </c>
      <c r="E190" s="18" t="s">
        <v>192</v>
      </c>
      <c r="F190" s="18"/>
      <c r="G190" s="15">
        <f t="shared" si="17"/>
        <v>4</v>
      </c>
      <c r="H190" s="15">
        <f t="shared" si="17"/>
        <v>0</v>
      </c>
      <c r="I190" s="56">
        <f t="shared" si="12"/>
        <v>4</v>
      </c>
    </row>
    <row r="191" spans="1:9" ht="15" customHeight="1">
      <c r="A191" s="24" t="s">
        <v>71</v>
      </c>
      <c r="B191" s="17" t="s">
        <v>42</v>
      </c>
      <c r="C191" s="18" t="s">
        <v>75</v>
      </c>
      <c r="D191" s="18" t="s">
        <v>134</v>
      </c>
      <c r="E191" s="18" t="s">
        <v>192</v>
      </c>
      <c r="F191" s="18" t="s">
        <v>197</v>
      </c>
      <c r="G191" s="15">
        <v>4</v>
      </c>
      <c r="H191" s="47"/>
      <c r="I191" s="56">
        <f t="shared" si="12"/>
        <v>4</v>
      </c>
    </row>
    <row r="192" spans="1:9" ht="33" customHeight="1">
      <c r="A192" s="12" t="s">
        <v>167</v>
      </c>
      <c r="B192" s="13" t="s">
        <v>42</v>
      </c>
      <c r="C192" s="14" t="s">
        <v>75</v>
      </c>
      <c r="D192" s="14" t="s">
        <v>166</v>
      </c>
      <c r="E192" s="14"/>
      <c r="F192" s="14"/>
      <c r="G192" s="15">
        <f aca="true" t="shared" si="18" ref="G192:H195">SUM(G193)</f>
        <v>36</v>
      </c>
      <c r="H192" s="15">
        <f t="shared" si="18"/>
        <v>0</v>
      </c>
      <c r="I192" s="56">
        <f t="shared" si="12"/>
        <v>36</v>
      </c>
    </row>
    <row r="193" spans="1:9" ht="18.75" customHeight="1">
      <c r="A193" s="23" t="s">
        <v>200</v>
      </c>
      <c r="B193" s="13" t="s">
        <v>42</v>
      </c>
      <c r="C193" s="14" t="s">
        <v>75</v>
      </c>
      <c r="D193" s="14" t="s">
        <v>166</v>
      </c>
      <c r="E193" s="14" t="s">
        <v>198</v>
      </c>
      <c r="F193" s="18"/>
      <c r="G193" s="15">
        <f t="shared" si="18"/>
        <v>36</v>
      </c>
      <c r="H193" s="15">
        <f t="shared" si="18"/>
        <v>0</v>
      </c>
      <c r="I193" s="56">
        <f t="shared" si="12"/>
        <v>36</v>
      </c>
    </row>
    <row r="194" spans="1:9" ht="20.25" customHeight="1">
      <c r="A194" s="23" t="s">
        <v>201</v>
      </c>
      <c r="B194" s="17" t="s">
        <v>42</v>
      </c>
      <c r="C194" s="18" t="s">
        <v>75</v>
      </c>
      <c r="D194" s="18" t="s">
        <v>166</v>
      </c>
      <c r="E194" s="14" t="s">
        <v>199</v>
      </c>
      <c r="F194" s="18"/>
      <c r="G194" s="15">
        <f t="shared" si="18"/>
        <v>36</v>
      </c>
      <c r="H194" s="15">
        <f t="shared" si="18"/>
        <v>0</v>
      </c>
      <c r="I194" s="56">
        <f t="shared" si="12"/>
        <v>36</v>
      </c>
    </row>
    <row r="195" spans="1:9" ht="23.25" customHeight="1">
      <c r="A195" s="24" t="s">
        <v>191</v>
      </c>
      <c r="B195" s="17" t="s">
        <v>42</v>
      </c>
      <c r="C195" s="18" t="s">
        <v>75</v>
      </c>
      <c r="D195" s="18" t="s">
        <v>166</v>
      </c>
      <c r="E195" s="18" t="s">
        <v>192</v>
      </c>
      <c r="F195" s="18"/>
      <c r="G195" s="15">
        <f t="shared" si="18"/>
        <v>36</v>
      </c>
      <c r="H195" s="15">
        <f t="shared" si="18"/>
        <v>0</v>
      </c>
      <c r="I195" s="56">
        <f t="shared" si="12"/>
        <v>36</v>
      </c>
    </row>
    <row r="196" spans="1:9" ht="15" customHeight="1">
      <c r="A196" s="24" t="s">
        <v>71</v>
      </c>
      <c r="B196" s="17" t="s">
        <v>42</v>
      </c>
      <c r="C196" s="18" t="s">
        <v>75</v>
      </c>
      <c r="D196" s="18" t="s">
        <v>166</v>
      </c>
      <c r="E196" s="18" t="s">
        <v>192</v>
      </c>
      <c r="F196" s="18" t="s">
        <v>197</v>
      </c>
      <c r="G196" s="15">
        <v>36</v>
      </c>
      <c r="H196" s="47"/>
      <c r="I196" s="56">
        <f t="shared" si="12"/>
        <v>36</v>
      </c>
    </row>
    <row r="197" spans="1:9" ht="15" customHeight="1">
      <c r="A197" s="8" t="s">
        <v>278</v>
      </c>
      <c r="B197" s="9" t="s">
        <v>279</v>
      </c>
      <c r="C197" s="18"/>
      <c r="D197" s="18"/>
      <c r="E197" s="18"/>
      <c r="F197" s="18"/>
      <c r="G197" s="11">
        <f>SUM(G199)</f>
        <v>622.4</v>
      </c>
      <c r="H197" s="11">
        <f>SUM(H199)</f>
        <v>0</v>
      </c>
      <c r="I197" s="57">
        <f t="shared" si="12"/>
        <v>622.4</v>
      </c>
    </row>
    <row r="198" spans="1:9" ht="15" customHeight="1">
      <c r="A198" s="8" t="s">
        <v>280</v>
      </c>
      <c r="B198" s="9" t="s">
        <v>279</v>
      </c>
      <c r="C198" s="10" t="s">
        <v>281</v>
      </c>
      <c r="D198" s="18"/>
      <c r="E198" s="18"/>
      <c r="F198" s="18"/>
      <c r="G198" s="11">
        <f>SUM(G200)</f>
        <v>622.4</v>
      </c>
      <c r="H198" s="11">
        <f>SUM(H200)</f>
        <v>0</v>
      </c>
      <c r="I198" s="57">
        <f t="shared" si="12"/>
        <v>622.4</v>
      </c>
    </row>
    <row r="199" spans="1:9" ht="30.75" customHeight="1">
      <c r="A199" s="12" t="s">
        <v>101</v>
      </c>
      <c r="B199" s="13" t="s">
        <v>279</v>
      </c>
      <c r="C199" s="13" t="s">
        <v>281</v>
      </c>
      <c r="D199" s="14" t="s">
        <v>100</v>
      </c>
      <c r="E199" s="17"/>
      <c r="F199" s="17"/>
      <c r="G199" s="15">
        <f>SUM(G200)</f>
        <v>622.4</v>
      </c>
      <c r="H199" s="15">
        <f>SUM(H200)</f>
        <v>0</v>
      </c>
      <c r="I199" s="56">
        <f t="shared" si="12"/>
        <v>622.4</v>
      </c>
    </row>
    <row r="200" spans="1:9" ht="15" customHeight="1">
      <c r="A200" s="12" t="s">
        <v>210</v>
      </c>
      <c r="B200" s="13" t="s">
        <v>279</v>
      </c>
      <c r="C200" s="13" t="s">
        <v>281</v>
      </c>
      <c r="D200" s="14" t="s">
        <v>100</v>
      </c>
      <c r="E200" s="13" t="s">
        <v>211</v>
      </c>
      <c r="F200" s="17"/>
      <c r="G200" s="15">
        <f>SUM(G201)</f>
        <v>622.4</v>
      </c>
      <c r="H200" s="15">
        <f>SUM(H201,H203)</f>
        <v>0</v>
      </c>
      <c r="I200" s="56">
        <f t="shared" si="12"/>
        <v>622.4</v>
      </c>
    </row>
    <row r="201" spans="1:9" ht="15" customHeight="1">
      <c r="A201" s="16" t="s">
        <v>97</v>
      </c>
      <c r="B201" s="17" t="s">
        <v>279</v>
      </c>
      <c r="C201" s="17" t="s">
        <v>281</v>
      </c>
      <c r="D201" s="18" t="s">
        <v>100</v>
      </c>
      <c r="E201" s="17" t="s">
        <v>154</v>
      </c>
      <c r="F201" s="17"/>
      <c r="G201" s="15">
        <f>SUM(G202)</f>
        <v>622.4</v>
      </c>
      <c r="H201" s="15">
        <f>SUM(H202)</f>
        <v>-622.4</v>
      </c>
      <c r="I201" s="56">
        <f t="shared" si="12"/>
        <v>0</v>
      </c>
    </row>
    <row r="202" spans="1:9" ht="15" customHeight="1">
      <c r="A202" s="16" t="s">
        <v>68</v>
      </c>
      <c r="B202" s="17" t="s">
        <v>279</v>
      </c>
      <c r="C202" s="17" t="s">
        <v>281</v>
      </c>
      <c r="D202" s="18" t="s">
        <v>100</v>
      </c>
      <c r="E202" s="17" t="s">
        <v>154</v>
      </c>
      <c r="F202" s="17" t="s">
        <v>213</v>
      </c>
      <c r="G202" s="15">
        <v>622.4</v>
      </c>
      <c r="H202" s="50">
        <v>-622.4</v>
      </c>
      <c r="I202" s="56">
        <f t="shared" si="12"/>
        <v>0</v>
      </c>
    </row>
    <row r="203" spans="1:9" ht="15" customHeight="1">
      <c r="A203" s="16" t="s">
        <v>330</v>
      </c>
      <c r="B203" s="17" t="s">
        <v>279</v>
      </c>
      <c r="C203" s="17" t="s">
        <v>281</v>
      </c>
      <c r="D203" s="18" t="s">
        <v>100</v>
      </c>
      <c r="E203" s="17" t="s">
        <v>331</v>
      </c>
      <c r="F203" s="17"/>
      <c r="G203" s="15">
        <f>SUM(G204)</f>
        <v>0</v>
      </c>
      <c r="H203" s="15">
        <f>SUM(H204)</f>
        <v>622.4</v>
      </c>
      <c r="I203" s="56">
        <f t="shared" si="12"/>
        <v>622.4</v>
      </c>
    </row>
    <row r="204" spans="1:9" ht="15" customHeight="1">
      <c r="A204" s="16" t="s">
        <v>68</v>
      </c>
      <c r="B204" s="17" t="s">
        <v>279</v>
      </c>
      <c r="C204" s="17" t="s">
        <v>281</v>
      </c>
      <c r="D204" s="18" t="s">
        <v>100</v>
      </c>
      <c r="E204" s="17" t="s">
        <v>331</v>
      </c>
      <c r="F204" s="17" t="s">
        <v>213</v>
      </c>
      <c r="G204" s="15"/>
      <c r="H204" s="50">
        <v>622.4</v>
      </c>
      <c r="I204" s="56">
        <f t="shared" si="12"/>
        <v>622.4</v>
      </c>
    </row>
    <row r="205" spans="1:9" ht="17.25" customHeight="1">
      <c r="A205" s="8" t="s">
        <v>11</v>
      </c>
      <c r="B205" s="9" t="s">
        <v>43</v>
      </c>
      <c r="C205" s="18"/>
      <c r="D205" s="14"/>
      <c r="E205" s="14"/>
      <c r="F205" s="14"/>
      <c r="G205" s="45">
        <f>SUM(G206,G213,G226,G242,G221)</f>
        <v>6262.65</v>
      </c>
      <c r="H205" s="41">
        <f>SUM(H206,H213,H226,H242,H221)</f>
        <v>10209.141</v>
      </c>
      <c r="I205" s="51">
        <f t="shared" si="12"/>
        <v>16471.790999999997</v>
      </c>
    </row>
    <row r="206" spans="1:9" ht="14.25" customHeight="1">
      <c r="A206" s="8" t="s">
        <v>112</v>
      </c>
      <c r="B206" s="9" t="s">
        <v>43</v>
      </c>
      <c r="C206" s="10" t="s">
        <v>111</v>
      </c>
      <c r="D206" s="10"/>
      <c r="E206" s="10"/>
      <c r="F206" s="10"/>
      <c r="G206" s="11">
        <f>SUM(G208)</f>
        <v>105</v>
      </c>
      <c r="H206" s="11">
        <f>SUM(H208)</f>
        <v>0</v>
      </c>
      <c r="I206" s="57">
        <f t="shared" si="12"/>
        <v>105</v>
      </c>
    </row>
    <row r="207" spans="1:9" ht="20.25" customHeight="1">
      <c r="A207" s="12" t="s">
        <v>82</v>
      </c>
      <c r="B207" s="13" t="s">
        <v>43</v>
      </c>
      <c r="C207" s="14" t="s">
        <v>111</v>
      </c>
      <c r="D207" s="14" t="s">
        <v>81</v>
      </c>
      <c r="E207" s="14"/>
      <c r="F207" s="14"/>
      <c r="G207" s="15">
        <f aca="true" t="shared" si="19" ref="G207:H211">SUM(G208)</f>
        <v>105</v>
      </c>
      <c r="H207" s="15">
        <f t="shared" si="19"/>
        <v>0</v>
      </c>
      <c r="I207" s="56">
        <f t="shared" si="12"/>
        <v>105</v>
      </c>
    </row>
    <row r="208" spans="1:9" ht="30" customHeight="1">
      <c r="A208" s="12" t="s">
        <v>113</v>
      </c>
      <c r="B208" s="13" t="s">
        <v>43</v>
      </c>
      <c r="C208" s="14" t="s">
        <v>111</v>
      </c>
      <c r="D208" s="14" t="s">
        <v>114</v>
      </c>
      <c r="E208" s="14"/>
      <c r="F208" s="14"/>
      <c r="G208" s="15">
        <f t="shared" si="19"/>
        <v>105</v>
      </c>
      <c r="H208" s="15">
        <f t="shared" si="19"/>
        <v>0</v>
      </c>
      <c r="I208" s="56">
        <f t="shared" si="12"/>
        <v>105</v>
      </c>
    </row>
    <row r="209" spans="1:9" ht="26.25" customHeight="1">
      <c r="A209" s="23" t="s">
        <v>234</v>
      </c>
      <c r="B209" s="13" t="s">
        <v>43</v>
      </c>
      <c r="C209" s="14" t="s">
        <v>111</v>
      </c>
      <c r="D209" s="14" t="s">
        <v>81</v>
      </c>
      <c r="E209" s="14" t="s">
        <v>221</v>
      </c>
      <c r="F209" s="14"/>
      <c r="G209" s="15">
        <f t="shared" si="19"/>
        <v>105</v>
      </c>
      <c r="H209" s="15">
        <f t="shared" si="19"/>
        <v>0</v>
      </c>
      <c r="I209" s="56">
        <f t="shared" si="12"/>
        <v>105</v>
      </c>
    </row>
    <row r="210" spans="1:9" ht="18" customHeight="1">
      <c r="A210" s="23" t="s">
        <v>220</v>
      </c>
      <c r="B210" s="13" t="s">
        <v>43</v>
      </c>
      <c r="C210" s="14" t="s">
        <v>111</v>
      </c>
      <c r="D210" s="14" t="s">
        <v>114</v>
      </c>
      <c r="E210" s="14" t="s">
        <v>222</v>
      </c>
      <c r="F210" s="14"/>
      <c r="G210" s="15">
        <f t="shared" si="19"/>
        <v>105</v>
      </c>
      <c r="H210" s="15">
        <f t="shared" si="19"/>
        <v>0</v>
      </c>
      <c r="I210" s="56">
        <f t="shared" si="12"/>
        <v>105</v>
      </c>
    </row>
    <row r="211" spans="1:9" ht="16.5" customHeight="1">
      <c r="A211" s="19" t="s">
        <v>156</v>
      </c>
      <c r="B211" s="17" t="s">
        <v>43</v>
      </c>
      <c r="C211" s="18" t="s">
        <v>111</v>
      </c>
      <c r="D211" s="18" t="s">
        <v>114</v>
      </c>
      <c r="E211" s="18" t="s">
        <v>157</v>
      </c>
      <c r="F211" s="14"/>
      <c r="G211" s="15">
        <f t="shared" si="19"/>
        <v>105</v>
      </c>
      <c r="H211" s="15">
        <f t="shared" si="19"/>
        <v>0</v>
      </c>
      <c r="I211" s="56">
        <f t="shared" si="12"/>
        <v>105</v>
      </c>
    </row>
    <row r="212" spans="1:9" ht="17.25" customHeight="1">
      <c r="A212" s="24" t="s">
        <v>71</v>
      </c>
      <c r="B212" s="17" t="s">
        <v>43</v>
      </c>
      <c r="C212" s="18" t="s">
        <v>111</v>
      </c>
      <c r="D212" s="18" t="s">
        <v>114</v>
      </c>
      <c r="E212" s="18" t="s">
        <v>157</v>
      </c>
      <c r="F212" s="18" t="s">
        <v>197</v>
      </c>
      <c r="G212" s="15">
        <v>105</v>
      </c>
      <c r="H212" s="47"/>
      <c r="I212" s="56">
        <f t="shared" si="12"/>
        <v>105</v>
      </c>
    </row>
    <row r="213" spans="1:9" ht="20.25" customHeight="1">
      <c r="A213" s="8" t="s">
        <v>12</v>
      </c>
      <c r="B213" s="9" t="s">
        <v>43</v>
      </c>
      <c r="C213" s="9" t="s">
        <v>52</v>
      </c>
      <c r="D213" s="9"/>
      <c r="E213" s="9"/>
      <c r="F213" s="9"/>
      <c r="G213" s="11">
        <f aca="true" t="shared" si="20" ref="G213:H215">SUM(G214)</f>
        <v>4072</v>
      </c>
      <c r="H213" s="11">
        <f t="shared" si="20"/>
        <v>100</v>
      </c>
      <c r="I213" s="57">
        <f t="shared" si="12"/>
        <v>4172</v>
      </c>
    </row>
    <row r="214" spans="1:9" ht="15.75" customHeight="1">
      <c r="A214" s="12" t="s">
        <v>6</v>
      </c>
      <c r="B214" s="13" t="s">
        <v>43</v>
      </c>
      <c r="C214" s="13" t="s">
        <v>52</v>
      </c>
      <c r="D214" s="13" t="s">
        <v>31</v>
      </c>
      <c r="E214" s="13"/>
      <c r="F214" s="13"/>
      <c r="G214" s="15">
        <f t="shared" si="20"/>
        <v>4072</v>
      </c>
      <c r="H214" s="15">
        <f t="shared" si="20"/>
        <v>100</v>
      </c>
      <c r="I214" s="56">
        <f t="shared" si="12"/>
        <v>4172</v>
      </c>
    </row>
    <row r="215" spans="1:9" ht="45.75" customHeight="1">
      <c r="A215" s="23" t="s">
        <v>194</v>
      </c>
      <c r="B215" s="13" t="s">
        <v>43</v>
      </c>
      <c r="C215" s="13" t="s">
        <v>52</v>
      </c>
      <c r="D215" s="13" t="s">
        <v>31</v>
      </c>
      <c r="E215" s="13" t="s">
        <v>91</v>
      </c>
      <c r="F215" s="13"/>
      <c r="G215" s="15">
        <f t="shared" si="20"/>
        <v>4072</v>
      </c>
      <c r="H215" s="15">
        <f t="shared" si="20"/>
        <v>100</v>
      </c>
      <c r="I215" s="56">
        <f t="shared" si="12"/>
        <v>4172</v>
      </c>
    </row>
    <row r="216" spans="1:9" ht="15.75" customHeight="1">
      <c r="A216" s="23" t="s">
        <v>195</v>
      </c>
      <c r="B216" s="13" t="s">
        <v>43</v>
      </c>
      <c r="C216" s="13" t="s">
        <v>52</v>
      </c>
      <c r="D216" s="13" t="s">
        <v>31</v>
      </c>
      <c r="E216" s="13" t="s">
        <v>193</v>
      </c>
      <c r="F216" s="13"/>
      <c r="G216" s="15">
        <f>SUM(G217,G219)</f>
        <v>4072</v>
      </c>
      <c r="H216" s="15">
        <f>SUM(H217,H219)</f>
        <v>100</v>
      </c>
      <c r="I216" s="56">
        <f t="shared" si="12"/>
        <v>4172</v>
      </c>
    </row>
    <row r="217" spans="1:9" ht="15.75" customHeight="1">
      <c r="A217" s="24" t="s">
        <v>179</v>
      </c>
      <c r="B217" s="17" t="s">
        <v>43</v>
      </c>
      <c r="C217" s="17" t="s">
        <v>52</v>
      </c>
      <c r="D217" s="17" t="s">
        <v>31</v>
      </c>
      <c r="E217" s="13" t="s">
        <v>188</v>
      </c>
      <c r="F217" s="13"/>
      <c r="G217" s="15">
        <f>SUM(G218)</f>
        <v>4070</v>
      </c>
      <c r="H217" s="15">
        <f>SUM(H218)</f>
        <v>100</v>
      </c>
      <c r="I217" s="56">
        <f t="shared" si="12"/>
        <v>4170</v>
      </c>
    </row>
    <row r="218" spans="1:9" ht="15.75" customHeight="1">
      <c r="A218" s="24" t="s">
        <v>71</v>
      </c>
      <c r="B218" s="17" t="s">
        <v>43</v>
      </c>
      <c r="C218" s="17" t="s">
        <v>52</v>
      </c>
      <c r="D218" s="17" t="s">
        <v>31</v>
      </c>
      <c r="E218" s="17" t="s">
        <v>188</v>
      </c>
      <c r="F218" s="17" t="s">
        <v>197</v>
      </c>
      <c r="G218" s="15">
        <v>4070</v>
      </c>
      <c r="H218" s="36">
        <v>100</v>
      </c>
      <c r="I218" s="56">
        <f t="shared" si="12"/>
        <v>4170</v>
      </c>
    </row>
    <row r="219" spans="1:9" ht="15.75" customHeight="1">
      <c r="A219" s="24" t="s">
        <v>180</v>
      </c>
      <c r="B219" s="17" t="s">
        <v>43</v>
      </c>
      <c r="C219" s="17" t="s">
        <v>52</v>
      </c>
      <c r="D219" s="17" t="s">
        <v>31</v>
      </c>
      <c r="E219" s="17" t="s">
        <v>189</v>
      </c>
      <c r="F219" s="17"/>
      <c r="G219" s="15">
        <f>SUM(G220)</f>
        <v>2</v>
      </c>
      <c r="H219" s="15">
        <f>SUM(H220)</f>
        <v>0</v>
      </c>
      <c r="I219" s="56">
        <f t="shared" si="12"/>
        <v>2</v>
      </c>
    </row>
    <row r="220" spans="1:9" ht="18.75" customHeight="1">
      <c r="A220" s="24" t="s">
        <v>71</v>
      </c>
      <c r="B220" s="17" t="s">
        <v>43</v>
      </c>
      <c r="C220" s="17" t="s">
        <v>52</v>
      </c>
      <c r="D220" s="17" t="s">
        <v>31</v>
      </c>
      <c r="E220" s="17" t="s">
        <v>189</v>
      </c>
      <c r="F220" s="17" t="s">
        <v>197</v>
      </c>
      <c r="G220" s="15">
        <v>2</v>
      </c>
      <c r="H220" s="47"/>
      <c r="I220" s="56">
        <f t="shared" si="12"/>
        <v>2</v>
      </c>
    </row>
    <row r="221" spans="1:9" ht="18.75" customHeight="1">
      <c r="A221" s="8" t="s">
        <v>291</v>
      </c>
      <c r="B221" s="9" t="s">
        <v>43</v>
      </c>
      <c r="C221" s="9" t="s">
        <v>311</v>
      </c>
      <c r="D221" s="17"/>
      <c r="E221" s="17"/>
      <c r="F221" s="17"/>
      <c r="G221" s="11">
        <f aca="true" t="shared" si="21" ref="G221:H224">SUM(G222)</f>
        <v>1500</v>
      </c>
      <c r="H221" s="11">
        <f t="shared" si="21"/>
        <v>785</v>
      </c>
      <c r="I221" s="57">
        <f t="shared" si="12"/>
        <v>2285</v>
      </c>
    </row>
    <row r="222" spans="1:9" ht="17.25" customHeight="1">
      <c r="A222" s="12" t="s">
        <v>292</v>
      </c>
      <c r="B222" s="13" t="s">
        <v>43</v>
      </c>
      <c r="C222" s="13" t="s">
        <v>311</v>
      </c>
      <c r="D222" s="13">
        <v>3170100</v>
      </c>
      <c r="E222" s="13"/>
      <c r="F222" s="17"/>
      <c r="G222" s="15">
        <f t="shared" si="21"/>
        <v>1500</v>
      </c>
      <c r="H222" s="15">
        <f t="shared" si="21"/>
        <v>785</v>
      </c>
      <c r="I222" s="56">
        <f t="shared" si="12"/>
        <v>2285</v>
      </c>
    </row>
    <row r="223" spans="1:9" ht="18" customHeight="1">
      <c r="A223" s="23" t="s">
        <v>203</v>
      </c>
      <c r="B223" s="13" t="s">
        <v>43</v>
      </c>
      <c r="C223" s="13" t="s">
        <v>311</v>
      </c>
      <c r="D223" s="13">
        <v>3170100</v>
      </c>
      <c r="E223" s="13" t="s">
        <v>204</v>
      </c>
      <c r="F223" s="17"/>
      <c r="G223" s="15">
        <f t="shared" si="21"/>
        <v>1500</v>
      </c>
      <c r="H223" s="15">
        <f t="shared" si="21"/>
        <v>785</v>
      </c>
      <c r="I223" s="56">
        <f t="shared" si="12"/>
        <v>2285</v>
      </c>
    </row>
    <row r="224" spans="1:9" ht="47.25" customHeight="1">
      <c r="A224" s="16" t="s">
        <v>293</v>
      </c>
      <c r="B224" s="17" t="s">
        <v>43</v>
      </c>
      <c r="C224" s="17" t="s">
        <v>311</v>
      </c>
      <c r="D224" s="17">
        <v>3170100</v>
      </c>
      <c r="E224" s="17" t="s">
        <v>255</v>
      </c>
      <c r="F224" s="17"/>
      <c r="G224" s="15">
        <f t="shared" si="21"/>
        <v>1500</v>
      </c>
      <c r="H224" s="15">
        <f t="shared" si="21"/>
        <v>785</v>
      </c>
      <c r="I224" s="56">
        <f t="shared" si="12"/>
        <v>2285</v>
      </c>
    </row>
    <row r="225" spans="1:9" ht="18.75" customHeight="1">
      <c r="A225" s="24" t="s">
        <v>71</v>
      </c>
      <c r="B225" s="17" t="s">
        <v>43</v>
      </c>
      <c r="C225" s="17" t="s">
        <v>311</v>
      </c>
      <c r="D225" s="17">
        <v>3170100</v>
      </c>
      <c r="E225" s="17" t="s">
        <v>255</v>
      </c>
      <c r="F225" s="17" t="s">
        <v>197</v>
      </c>
      <c r="G225" s="15">
        <v>1500</v>
      </c>
      <c r="H225" s="36">
        <v>785</v>
      </c>
      <c r="I225" s="56">
        <f t="shared" si="12"/>
        <v>2285</v>
      </c>
    </row>
    <row r="226" spans="1:9" ht="16.5" customHeight="1">
      <c r="A226" s="8" t="s">
        <v>148</v>
      </c>
      <c r="B226" s="9" t="s">
        <v>43</v>
      </c>
      <c r="C226" s="9" t="s">
        <v>149</v>
      </c>
      <c r="D226" s="17"/>
      <c r="E226" s="17"/>
      <c r="F226" s="17"/>
      <c r="G226" s="45">
        <f>SUM(G227,G237)</f>
        <v>359.65</v>
      </c>
      <c r="H226" s="41">
        <f>SUM(H227,H237)</f>
        <v>9324.141</v>
      </c>
      <c r="I226" s="51">
        <f t="shared" si="12"/>
        <v>9683.791</v>
      </c>
    </row>
    <row r="227" spans="1:9" ht="22.5" customHeight="1">
      <c r="A227" s="12" t="s">
        <v>82</v>
      </c>
      <c r="B227" s="13" t="s">
        <v>43</v>
      </c>
      <c r="C227" s="13" t="s">
        <v>149</v>
      </c>
      <c r="D227" s="13" t="s">
        <v>81</v>
      </c>
      <c r="E227" s="14"/>
      <c r="F227" s="14"/>
      <c r="G227" s="43">
        <f>SUM(G228)</f>
        <v>359.65</v>
      </c>
      <c r="H227" s="40">
        <f>SUM(H228)</f>
        <v>191.14100000000002</v>
      </c>
      <c r="I227" s="48">
        <f aca="true" t="shared" si="22" ref="I227:I315">SUM(G227+H227)</f>
        <v>550.7909999999999</v>
      </c>
    </row>
    <row r="228" spans="1:9" ht="30" customHeight="1">
      <c r="A228" s="12" t="s">
        <v>295</v>
      </c>
      <c r="B228" s="13" t="s">
        <v>43</v>
      </c>
      <c r="C228" s="13" t="s">
        <v>149</v>
      </c>
      <c r="D228" s="13" t="s">
        <v>294</v>
      </c>
      <c r="E228" s="14"/>
      <c r="F228" s="14"/>
      <c r="G228" s="43">
        <f>SUM(G229,G235)</f>
        <v>359.65</v>
      </c>
      <c r="H228" s="40">
        <f>SUM(H229,H234)</f>
        <v>191.14100000000002</v>
      </c>
      <c r="I228" s="48">
        <f t="shared" si="22"/>
        <v>550.7909999999999</v>
      </c>
    </row>
    <row r="229" spans="1:9" ht="21.75" customHeight="1">
      <c r="A229" s="23" t="s">
        <v>200</v>
      </c>
      <c r="B229" s="13" t="s">
        <v>43</v>
      </c>
      <c r="C229" s="13" t="s">
        <v>149</v>
      </c>
      <c r="D229" s="13" t="s">
        <v>294</v>
      </c>
      <c r="E229" s="14" t="s">
        <v>198</v>
      </c>
      <c r="F229" s="18"/>
      <c r="G229" s="43">
        <f aca="true" t="shared" si="23" ref="G229:H231">SUM(G230)</f>
        <v>359.65</v>
      </c>
      <c r="H229" s="40">
        <f t="shared" si="23"/>
        <v>-308.859</v>
      </c>
      <c r="I229" s="48">
        <f t="shared" si="22"/>
        <v>50.791</v>
      </c>
    </row>
    <row r="230" spans="1:9" ht="20.25" customHeight="1">
      <c r="A230" s="23" t="s">
        <v>201</v>
      </c>
      <c r="B230" s="13" t="s">
        <v>43</v>
      </c>
      <c r="C230" s="13" t="s">
        <v>149</v>
      </c>
      <c r="D230" s="13" t="s">
        <v>294</v>
      </c>
      <c r="E230" s="14" t="s">
        <v>199</v>
      </c>
      <c r="F230" s="18"/>
      <c r="G230" s="43">
        <f t="shared" si="23"/>
        <v>359.65</v>
      </c>
      <c r="H230" s="40">
        <f t="shared" si="23"/>
        <v>-308.859</v>
      </c>
      <c r="I230" s="48">
        <f t="shared" si="22"/>
        <v>50.791</v>
      </c>
    </row>
    <row r="231" spans="1:9" ht="23.25" customHeight="1">
      <c r="A231" s="24" t="s">
        <v>191</v>
      </c>
      <c r="B231" s="17" t="s">
        <v>43</v>
      </c>
      <c r="C231" s="17" t="s">
        <v>149</v>
      </c>
      <c r="D231" s="17" t="s">
        <v>294</v>
      </c>
      <c r="E231" s="18" t="s">
        <v>192</v>
      </c>
      <c r="F231" s="18"/>
      <c r="G231" s="43">
        <f t="shared" si="23"/>
        <v>359.65</v>
      </c>
      <c r="H231" s="40">
        <f t="shared" si="23"/>
        <v>-308.859</v>
      </c>
      <c r="I231" s="48">
        <f t="shared" si="22"/>
        <v>50.791</v>
      </c>
    </row>
    <row r="232" spans="1:9" ht="18" customHeight="1">
      <c r="A232" s="24" t="s">
        <v>71</v>
      </c>
      <c r="B232" s="17" t="s">
        <v>43</v>
      </c>
      <c r="C232" s="17" t="s">
        <v>149</v>
      </c>
      <c r="D232" s="17" t="s">
        <v>294</v>
      </c>
      <c r="E232" s="18" t="s">
        <v>192</v>
      </c>
      <c r="F232" s="18" t="s">
        <v>197</v>
      </c>
      <c r="G232" s="43">
        <v>359.65</v>
      </c>
      <c r="H232" s="47">
        <v>-308.859</v>
      </c>
      <c r="I232" s="48">
        <f t="shared" si="22"/>
        <v>50.791</v>
      </c>
    </row>
    <row r="233" spans="1:9" ht="18" customHeight="1">
      <c r="A233" s="12" t="s">
        <v>174</v>
      </c>
      <c r="B233" s="13" t="s">
        <v>43</v>
      </c>
      <c r="C233" s="13" t="s">
        <v>149</v>
      </c>
      <c r="D233" s="13" t="s">
        <v>294</v>
      </c>
      <c r="E233" s="14" t="s">
        <v>175</v>
      </c>
      <c r="F233" s="18"/>
      <c r="G233" s="43">
        <f aca="true" t="shared" si="24" ref="G233:H235">SUM(G234)</f>
        <v>0</v>
      </c>
      <c r="H233" s="43">
        <f t="shared" si="24"/>
        <v>500</v>
      </c>
      <c r="I233" s="56">
        <f t="shared" si="22"/>
        <v>500</v>
      </c>
    </row>
    <row r="234" spans="1:9" ht="34.5" customHeight="1">
      <c r="A234" s="12" t="s">
        <v>315</v>
      </c>
      <c r="B234" s="13" t="s">
        <v>43</v>
      </c>
      <c r="C234" s="13" t="s">
        <v>149</v>
      </c>
      <c r="D234" s="13" t="s">
        <v>294</v>
      </c>
      <c r="E234" s="14" t="s">
        <v>251</v>
      </c>
      <c r="F234" s="18"/>
      <c r="G234" s="43">
        <f t="shared" si="24"/>
        <v>0</v>
      </c>
      <c r="H234" s="43">
        <f t="shared" si="24"/>
        <v>500</v>
      </c>
      <c r="I234" s="56">
        <f t="shared" si="22"/>
        <v>500</v>
      </c>
    </row>
    <row r="235" spans="1:9" ht="30.75" customHeight="1">
      <c r="A235" s="16" t="s">
        <v>253</v>
      </c>
      <c r="B235" s="17" t="s">
        <v>43</v>
      </c>
      <c r="C235" s="17" t="s">
        <v>149</v>
      </c>
      <c r="D235" s="17" t="s">
        <v>294</v>
      </c>
      <c r="E235" s="18" t="s">
        <v>252</v>
      </c>
      <c r="F235" s="18"/>
      <c r="G235" s="43">
        <f t="shared" si="24"/>
        <v>0</v>
      </c>
      <c r="H235" s="43">
        <f t="shared" si="24"/>
        <v>500</v>
      </c>
      <c r="I235" s="56">
        <f t="shared" si="22"/>
        <v>500</v>
      </c>
    </row>
    <row r="236" spans="1:9" ht="18" customHeight="1">
      <c r="A236" s="24" t="s">
        <v>71</v>
      </c>
      <c r="B236" s="17" t="s">
        <v>43</v>
      </c>
      <c r="C236" s="17" t="s">
        <v>149</v>
      </c>
      <c r="D236" s="17" t="s">
        <v>294</v>
      </c>
      <c r="E236" s="18" t="s">
        <v>252</v>
      </c>
      <c r="F236" s="18" t="s">
        <v>197</v>
      </c>
      <c r="G236" s="43"/>
      <c r="H236" s="36">
        <v>500</v>
      </c>
      <c r="I236" s="56">
        <f t="shared" si="22"/>
        <v>500</v>
      </c>
    </row>
    <row r="237" spans="1:9" ht="18" customHeight="1">
      <c r="A237" s="32" t="s">
        <v>334</v>
      </c>
      <c r="B237" s="13" t="s">
        <v>43</v>
      </c>
      <c r="C237" s="13" t="s">
        <v>149</v>
      </c>
      <c r="D237" s="13" t="s">
        <v>333</v>
      </c>
      <c r="E237" s="18"/>
      <c r="F237" s="18"/>
      <c r="G237" s="43">
        <f aca="true" t="shared" si="25" ref="G237:H240">SUM(G238)</f>
        <v>0</v>
      </c>
      <c r="H237" s="15">
        <f t="shared" si="25"/>
        <v>9133</v>
      </c>
      <c r="I237" s="56">
        <f t="shared" si="22"/>
        <v>9133</v>
      </c>
    </row>
    <row r="238" spans="1:9" ht="18" customHeight="1">
      <c r="A238" s="32" t="s">
        <v>336</v>
      </c>
      <c r="B238" s="13" t="s">
        <v>43</v>
      </c>
      <c r="C238" s="13" t="s">
        <v>149</v>
      </c>
      <c r="D238" s="13" t="s">
        <v>335</v>
      </c>
      <c r="E238" s="18"/>
      <c r="F238" s="18"/>
      <c r="G238" s="43">
        <f t="shared" si="25"/>
        <v>0</v>
      </c>
      <c r="H238" s="15">
        <f t="shared" si="25"/>
        <v>9133</v>
      </c>
      <c r="I238" s="56">
        <f t="shared" si="22"/>
        <v>9133</v>
      </c>
    </row>
    <row r="239" spans="1:9" ht="18" customHeight="1">
      <c r="A239" s="12" t="s">
        <v>210</v>
      </c>
      <c r="B239" s="13" t="s">
        <v>43</v>
      </c>
      <c r="C239" s="13" t="s">
        <v>149</v>
      </c>
      <c r="D239" s="13" t="s">
        <v>335</v>
      </c>
      <c r="E239" s="14" t="s">
        <v>211</v>
      </c>
      <c r="F239" s="18"/>
      <c r="G239" s="43">
        <f t="shared" si="25"/>
        <v>0</v>
      </c>
      <c r="H239" s="15">
        <f t="shared" si="25"/>
        <v>9133</v>
      </c>
      <c r="I239" s="56">
        <f t="shared" si="22"/>
        <v>9133</v>
      </c>
    </row>
    <row r="240" spans="1:9" ht="18" customHeight="1">
      <c r="A240" s="16" t="s">
        <v>97</v>
      </c>
      <c r="B240" s="17" t="s">
        <v>43</v>
      </c>
      <c r="C240" s="17" t="s">
        <v>149</v>
      </c>
      <c r="D240" s="17" t="s">
        <v>335</v>
      </c>
      <c r="E240" s="18" t="s">
        <v>154</v>
      </c>
      <c r="F240" s="18"/>
      <c r="G240" s="43">
        <f t="shared" si="25"/>
        <v>0</v>
      </c>
      <c r="H240" s="15">
        <f t="shared" si="25"/>
        <v>9133</v>
      </c>
      <c r="I240" s="56">
        <f t="shared" si="22"/>
        <v>9133</v>
      </c>
    </row>
    <row r="241" spans="1:9" ht="18" customHeight="1">
      <c r="A241" s="16" t="s">
        <v>67</v>
      </c>
      <c r="B241" s="17" t="s">
        <v>43</v>
      </c>
      <c r="C241" s="17" t="s">
        <v>149</v>
      </c>
      <c r="D241" s="17" t="s">
        <v>335</v>
      </c>
      <c r="E241" s="18" t="s">
        <v>154</v>
      </c>
      <c r="F241" s="18" t="s">
        <v>209</v>
      </c>
      <c r="G241" s="43"/>
      <c r="H241" s="36">
        <v>9133</v>
      </c>
      <c r="I241" s="56">
        <f t="shared" si="22"/>
        <v>9133</v>
      </c>
    </row>
    <row r="242" spans="1:9" ht="18" customHeight="1">
      <c r="A242" s="8" t="s">
        <v>13</v>
      </c>
      <c r="B242" s="9" t="s">
        <v>43</v>
      </c>
      <c r="C242" s="9" t="s">
        <v>53</v>
      </c>
      <c r="D242" s="9"/>
      <c r="E242" s="9"/>
      <c r="F242" s="9"/>
      <c r="G242" s="11">
        <f>SUM(G243)</f>
        <v>226</v>
      </c>
      <c r="H242" s="11">
        <f>SUM(H243)</f>
        <v>0</v>
      </c>
      <c r="I242" s="57">
        <f t="shared" si="22"/>
        <v>226</v>
      </c>
    </row>
    <row r="243" spans="1:9" ht="17.25" customHeight="1">
      <c r="A243" s="12" t="s">
        <v>82</v>
      </c>
      <c r="B243" s="13" t="s">
        <v>43</v>
      </c>
      <c r="C243" s="13" t="s">
        <v>53</v>
      </c>
      <c r="D243" s="13" t="s">
        <v>81</v>
      </c>
      <c r="E243" s="13"/>
      <c r="F243" s="13"/>
      <c r="G243" s="15">
        <f>SUM(G244,G255,G249)</f>
        <v>226</v>
      </c>
      <c r="H243" s="15">
        <f>SUM(H244,H255,H249)</f>
        <v>0</v>
      </c>
      <c r="I243" s="56">
        <f t="shared" si="22"/>
        <v>226</v>
      </c>
    </row>
    <row r="244" spans="1:9" ht="32.25" customHeight="1">
      <c r="A244" s="12" t="s">
        <v>150</v>
      </c>
      <c r="B244" s="13" t="s">
        <v>43</v>
      </c>
      <c r="C244" s="13" t="s">
        <v>53</v>
      </c>
      <c r="D244" s="13" t="s">
        <v>151</v>
      </c>
      <c r="E244" s="13"/>
      <c r="F244" s="13"/>
      <c r="G244" s="15">
        <f aca="true" t="shared" si="26" ref="G244:H247">SUM(G245)</f>
        <v>6</v>
      </c>
      <c r="H244" s="15">
        <f t="shared" si="26"/>
        <v>0</v>
      </c>
      <c r="I244" s="56">
        <f t="shared" si="22"/>
        <v>6</v>
      </c>
    </row>
    <row r="245" spans="1:9" ht="18" customHeight="1">
      <c r="A245" s="23" t="s">
        <v>200</v>
      </c>
      <c r="B245" s="13" t="s">
        <v>43</v>
      </c>
      <c r="C245" s="13" t="s">
        <v>53</v>
      </c>
      <c r="D245" s="13" t="s">
        <v>151</v>
      </c>
      <c r="E245" s="13" t="s">
        <v>198</v>
      </c>
      <c r="F245" s="17"/>
      <c r="G245" s="15">
        <f t="shared" si="26"/>
        <v>6</v>
      </c>
      <c r="H245" s="15">
        <f t="shared" si="26"/>
        <v>0</v>
      </c>
      <c r="I245" s="56">
        <f t="shared" si="22"/>
        <v>6</v>
      </c>
    </row>
    <row r="246" spans="1:9" ht="17.25" customHeight="1">
      <c r="A246" s="23" t="s">
        <v>201</v>
      </c>
      <c r="B246" s="13" t="s">
        <v>43</v>
      </c>
      <c r="C246" s="13" t="s">
        <v>53</v>
      </c>
      <c r="D246" s="13" t="s">
        <v>151</v>
      </c>
      <c r="E246" s="13" t="s">
        <v>199</v>
      </c>
      <c r="F246" s="13"/>
      <c r="G246" s="15">
        <f t="shared" si="26"/>
        <v>6</v>
      </c>
      <c r="H246" s="15">
        <f t="shared" si="26"/>
        <v>0</v>
      </c>
      <c r="I246" s="56">
        <f t="shared" si="22"/>
        <v>6</v>
      </c>
    </row>
    <row r="247" spans="1:9" ht="21.75" customHeight="1">
      <c r="A247" s="24" t="s">
        <v>191</v>
      </c>
      <c r="B247" s="17" t="s">
        <v>43</v>
      </c>
      <c r="C247" s="17" t="s">
        <v>53</v>
      </c>
      <c r="D247" s="17" t="s">
        <v>151</v>
      </c>
      <c r="E247" s="17" t="s">
        <v>192</v>
      </c>
      <c r="F247" s="17"/>
      <c r="G247" s="15">
        <f t="shared" si="26"/>
        <v>6</v>
      </c>
      <c r="H247" s="15">
        <f t="shared" si="26"/>
        <v>0</v>
      </c>
      <c r="I247" s="56">
        <f t="shared" si="22"/>
        <v>6</v>
      </c>
    </row>
    <row r="248" spans="1:9" ht="20.25" customHeight="1">
      <c r="A248" s="24" t="s">
        <v>71</v>
      </c>
      <c r="B248" s="17" t="s">
        <v>43</v>
      </c>
      <c r="C248" s="17" t="s">
        <v>53</v>
      </c>
      <c r="D248" s="17" t="s">
        <v>151</v>
      </c>
      <c r="E248" s="17" t="s">
        <v>192</v>
      </c>
      <c r="F248" s="13" t="s">
        <v>197</v>
      </c>
      <c r="G248" s="15">
        <v>6</v>
      </c>
      <c r="H248" s="47"/>
      <c r="I248" s="56">
        <f t="shared" si="22"/>
        <v>6</v>
      </c>
    </row>
    <row r="249" spans="1:9" ht="30" customHeight="1">
      <c r="A249" s="12" t="s">
        <v>307</v>
      </c>
      <c r="B249" s="13" t="s">
        <v>43</v>
      </c>
      <c r="C249" s="13" t="s">
        <v>53</v>
      </c>
      <c r="D249" s="13" t="s">
        <v>305</v>
      </c>
      <c r="E249" s="13"/>
      <c r="F249" s="13"/>
      <c r="G249" s="15">
        <f>SUM(G251)</f>
        <v>170</v>
      </c>
      <c r="H249" s="15">
        <f>SUM(H251)</f>
        <v>0</v>
      </c>
      <c r="I249" s="56">
        <f t="shared" si="22"/>
        <v>170</v>
      </c>
    </row>
    <row r="250" spans="1:9" ht="30.75" customHeight="1">
      <c r="A250" s="12" t="s">
        <v>308</v>
      </c>
      <c r="B250" s="13" t="s">
        <v>43</v>
      </c>
      <c r="C250" s="13" t="s">
        <v>53</v>
      </c>
      <c r="D250" s="13" t="s">
        <v>309</v>
      </c>
      <c r="E250" s="13"/>
      <c r="F250" s="13"/>
      <c r="G250" s="15">
        <f aca="true" t="shared" si="27" ref="G250:H253">SUM(G251)</f>
        <v>170</v>
      </c>
      <c r="H250" s="15">
        <f t="shared" si="27"/>
        <v>0</v>
      </c>
      <c r="I250" s="56">
        <f t="shared" si="22"/>
        <v>170</v>
      </c>
    </row>
    <row r="251" spans="1:9" ht="20.25" customHeight="1">
      <c r="A251" s="23" t="s">
        <v>200</v>
      </c>
      <c r="B251" s="13" t="s">
        <v>43</v>
      </c>
      <c r="C251" s="13" t="s">
        <v>53</v>
      </c>
      <c r="D251" s="13" t="s">
        <v>309</v>
      </c>
      <c r="E251" s="13" t="s">
        <v>198</v>
      </c>
      <c r="F251" s="17"/>
      <c r="G251" s="15">
        <f t="shared" si="27"/>
        <v>170</v>
      </c>
      <c r="H251" s="15">
        <f t="shared" si="27"/>
        <v>0</v>
      </c>
      <c r="I251" s="56">
        <f t="shared" si="22"/>
        <v>170</v>
      </c>
    </row>
    <row r="252" spans="1:9" ht="20.25" customHeight="1">
      <c r="A252" s="23" t="s">
        <v>201</v>
      </c>
      <c r="B252" s="13" t="s">
        <v>43</v>
      </c>
      <c r="C252" s="13" t="s">
        <v>53</v>
      </c>
      <c r="D252" s="13" t="s">
        <v>309</v>
      </c>
      <c r="E252" s="13" t="s">
        <v>199</v>
      </c>
      <c r="F252" s="13"/>
      <c r="G252" s="15">
        <f t="shared" si="27"/>
        <v>170</v>
      </c>
      <c r="H252" s="15">
        <f t="shared" si="27"/>
        <v>0</v>
      </c>
      <c r="I252" s="56">
        <f t="shared" si="22"/>
        <v>170</v>
      </c>
    </row>
    <row r="253" spans="1:9" ht="24" customHeight="1">
      <c r="A253" s="24" t="s">
        <v>191</v>
      </c>
      <c r="B253" s="17" t="s">
        <v>43</v>
      </c>
      <c r="C253" s="17" t="s">
        <v>53</v>
      </c>
      <c r="D253" s="17" t="s">
        <v>309</v>
      </c>
      <c r="E253" s="17" t="s">
        <v>192</v>
      </c>
      <c r="F253" s="17"/>
      <c r="G253" s="15">
        <f t="shared" si="27"/>
        <v>170</v>
      </c>
      <c r="H253" s="15">
        <f t="shared" si="27"/>
        <v>0</v>
      </c>
      <c r="I253" s="56">
        <f t="shared" si="22"/>
        <v>170</v>
      </c>
    </row>
    <row r="254" spans="1:9" ht="20.25" customHeight="1">
      <c r="A254" s="24" t="s">
        <v>71</v>
      </c>
      <c r="B254" s="17" t="s">
        <v>43</v>
      </c>
      <c r="C254" s="17" t="s">
        <v>53</v>
      </c>
      <c r="D254" s="17" t="s">
        <v>309</v>
      </c>
      <c r="E254" s="17" t="s">
        <v>192</v>
      </c>
      <c r="F254" s="13" t="s">
        <v>197</v>
      </c>
      <c r="G254" s="15">
        <v>170</v>
      </c>
      <c r="H254" s="47"/>
      <c r="I254" s="56">
        <f t="shared" si="22"/>
        <v>170</v>
      </c>
    </row>
    <row r="255" spans="1:9" ht="37.5" customHeight="1">
      <c r="A255" s="32" t="s">
        <v>310</v>
      </c>
      <c r="B255" s="13" t="s">
        <v>43</v>
      </c>
      <c r="C255" s="13" t="s">
        <v>53</v>
      </c>
      <c r="D255" s="13" t="s">
        <v>254</v>
      </c>
      <c r="E255" s="17"/>
      <c r="F255" s="13"/>
      <c r="G255" s="15">
        <f aca="true" t="shared" si="28" ref="G255:H257">SUM(G256)</f>
        <v>50</v>
      </c>
      <c r="H255" s="15">
        <f t="shared" si="28"/>
        <v>0</v>
      </c>
      <c r="I255" s="56">
        <f t="shared" si="22"/>
        <v>50</v>
      </c>
    </row>
    <row r="256" spans="1:9" ht="17.25" customHeight="1">
      <c r="A256" s="32" t="s">
        <v>203</v>
      </c>
      <c r="B256" s="13" t="s">
        <v>43</v>
      </c>
      <c r="C256" s="13" t="s">
        <v>53</v>
      </c>
      <c r="D256" s="13" t="s">
        <v>254</v>
      </c>
      <c r="E256" s="13" t="s">
        <v>204</v>
      </c>
      <c r="F256" s="13"/>
      <c r="G256" s="15">
        <f t="shared" si="28"/>
        <v>50</v>
      </c>
      <c r="H256" s="15">
        <f t="shared" si="28"/>
        <v>0</v>
      </c>
      <c r="I256" s="56">
        <f t="shared" si="22"/>
        <v>50</v>
      </c>
    </row>
    <row r="257" spans="1:9" ht="54.75" customHeight="1">
      <c r="A257" s="24" t="s">
        <v>256</v>
      </c>
      <c r="B257" s="17" t="s">
        <v>43</v>
      </c>
      <c r="C257" s="17" t="s">
        <v>53</v>
      </c>
      <c r="D257" s="17" t="s">
        <v>254</v>
      </c>
      <c r="E257" s="17" t="s">
        <v>255</v>
      </c>
      <c r="F257" s="13"/>
      <c r="G257" s="15">
        <f t="shared" si="28"/>
        <v>50</v>
      </c>
      <c r="H257" s="15">
        <f t="shared" si="28"/>
        <v>0</v>
      </c>
      <c r="I257" s="56">
        <f t="shared" si="22"/>
        <v>50</v>
      </c>
    </row>
    <row r="258" spans="1:9" ht="17.25" customHeight="1">
      <c r="A258" s="24" t="s">
        <v>71</v>
      </c>
      <c r="B258" s="17" t="s">
        <v>43</v>
      </c>
      <c r="C258" s="17" t="s">
        <v>53</v>
      </c>
      <c r="D258" s="17" t="s">
        <v>254</v>
      </c>
      <c r="E258" s="17" t="s">
        <v>255</v>
      </c>
      <c r="F258" s="13" t="s">
        <v>197</v>
      </c>
      <c r="G258" s="15">
        <v>50</v>
      </c>
      <c r="H258" s="47"/>
      <c r="I258" s="56">
        <f t="shared" si="22"/>
        <v>50</v>
      </c>
    </row>
    <row r="259" spans="1:9" ht="19.5" customHeight="1">
      <c r="A259" s="8" t="s">
        <v>99</v>
      </c>
      <c r="B259" s="9" t="s">
        <v>44</v>
      </c>
      <c r="C259" s="9"/>
      <c r="D259" s="9"/>
      <c r="E259" s="9"/>
      <c r="F259" s="9"/>
      <c r="G259" s="11">
        <f>SUM(G260,G284,G312,G302)</f>
        <v>4235</v>
      </c>
      <c r="H259" s="41">
        <f>SUM(H260,H284,H312,H302)</f>
        <v>1129.681</v>
      </c>
      <c r="I259" s="51">
        <f t="shared" si="22"/>
        <v>5364.6810000000005</v>
      </c>
    </row>
    <row r="260" spans="1:9" ht="15" customHeight="1">
      <c r="A260" s="23" t="s">
        <v>223</v>
      </c>
      <c r="B260" s="13" t="s">
        <v>44</v>
      </c>
      <c r="C260" s="13" t="s">
        <v>230</v>
      </c>
      <c r="D260" s="25"/>
      <c r="E260" s="9"/>
      <c r="F260" s="9"/>
      <c r="G260" s="15">
        <f>SUM(G266,G261,G272)</f>
        <v>1300</v>
      </c>
      <c r="H260" s="40">
        <f>SUM(H266,H261,H272)</f>
        <v>1059.681</v>
      </c>
      <c r="I260" s="48">
        <f t="shared" si="22"/>
        <v>2359.681</v>
      </c>
    </row>
    <row r="261" spans="1:9" ht="15" customHeight="1">
      <c r="A261" s="42" t="s">
        <v>297</v>
      </c>
      <c r="B261" s="13" t="s">
        <v>44</v>
      </c>
      <c r="C261" s="13" t="s">
        <v>230</v>
      </c>
      <c r="D261" s="34">
        <v>3500300</v>
      </c>
      <c r="E261" s="9"/>
      <c r="F261" s="9"/>
      <c r="G261" s="15">
        <f aca="true" t="shared" si="29" ref="G261:H263">SUM(G263)</f>
        <v>950</v>
      </c>
      <c r="H261" s="15">
        <f t="shared" si="29"/>
        <v>-950</v>
      </c>
      <c r="I261" s="56">
        <f t="shared" si="22"/>
        <v>0</v>
      </c>
    </row>
    <row r="262" spans="1:9" ht="15" customHeight="1">
      <c r="A262" s="23" t="s">
        <v>200</v>
      </c>
      <c r="B262" s="13" t="s">
        <v>44</v>
      </c>
      <c r="C262" s="13" t="s">
        <v>230</v>
      </c>
      <c r="D262" s="13" t="s">
        <v>296</v>
      </c>
      <c r="E262" s="14" t="s">
        <v>198</v>
      </c>
      <c r="F262" s="18"/>
      <c r="G262" s="15">
        <f t="shared" si="29"/>
        <v>950</v>
      </c>
      <c r="H262" s="15">
        <f t="shared" si="29"/>
        <v>-950</v>
      </c>
      <c r="I262" s="56">
        <f t="shared" si="22"/>
        <v>0</v>
      </c>
    </row>
    <row r="263" spans="1:9" ht="15" customHeight="1">
      <c r="A263" s="23" t="s">
        <v>201</v>
      </c>
      <c r="B263" s="13" t="s">
        <v>44</v>
      </c>
      <c r="C263" s="13" t="s">
        <v>230</v>
      </c>
      <c r="D263" s="13" t="s">
        <v>296</v>
      </c>
      <c r="E263" s="14" t="s">
        <v>199</v>
      </c>
      <c r="F263" s="18"/>
      <c r="G263" s="15">
        <f t="shared" si="29"/>
        <v>950</v>
      </c>
      <c r="H263" s="15">
        <f t="shared" si="29"/>
        <v>-950</v>
      </c>
      <c r="I263" s="56">
        <f t="shared" si="22"/>
        <v>0</v>
      </c>
    </row>
    <row r="264" spans="1:9" ht="15" customHeight="1">
      <c r="A264" s="24" t="s">
        <v>191</v>
      </c>
      <c r="B264" s="17" t="s">
        <v>44</v>
      </c>
      <c r="C264" s="17" t="s">
        <v>230</v>
      </c>
      <c r="D264" s="17" t="s">
        <v>296</v>
      </c>
      <c r="E264" s="18" t="s">
        <v>192</v>
      </c>
      <c r="F264" s="18"/>
      <c r="G264" s="15">
        <f>SUM(G265)</f>
        <v>950</v>
      </c>
      <c r="H264" s="15">
        <f>SUM(H265)</f>
        <v>-950</v>
      </c>
      <c r="I264" s="56">
        <f t="shared" si="22"/>
        <v>0</v>
      </c>
    </row>
    <row r="265" spans="1:9" ht="15" customHeight="1">
      <c r="A265" s="24" t="s">
        <v>71</v>
      </c>
      <c r="B265" s="17" t="s">
        <v>44</v>
      </c>
      <c r="C265" s="17" t="s">
        <v>230</v>
      </c>
      <c r="D265" s="17" t="s">
        <v>296</v>
      </c>
      <c r="E265" s="18" t="s">
        <v>192</v>
      </c>
      <c r="F265" s="18" t="s">
        <v>197</v>
      </c>
      <c r="G265" s="15">
        <v>950</v>
      </c>
      <c r="H265" s="36">
        <v>-950</v>
      </c>
      <c r="I265" s="56">
        <f t="shared" si="22"/>
        <v>0</v>
      </c>
    </row>
    <row r="266" spans="1:9" ht="30.75" customHeight="1">
      <c r="A266" s="23" t="s">
        <v>318</v>
      </c>
      <c r="B266" s="13" t="s">
        <v>44</v>
      </c>
      <c r="C266" s="13" t="s">
        <v>230</v>
      </c>
      <c r="D266" s="29" t="s">
        <v>226</v>
      </c>
      <c r="E266" s="9"/>
      <c r="F266" s="9"/>
      <c r="G266" s="15">
        <f aca="true" t="shared" si="30" ref="G266:H270">SUM(G267)</f>
        <v>350</v>
      </c>
      <c r="H266" s="15">
        <f t="shared" si="30"/>
        <v>-350</v>
      </c>
      <c r="I266" s="56">
        <f t="shared" si="22"/>
        <v>0</v>
      </c>
    </row>
    <row r="267" spans="1:9" ht="30" customHeight="1">
      <c r="A267" s="23" t="s">
        <v>224</v>
      </c>
      <c r="B267" s="13" t="s">
        <v>44</v>
      </c>
      <c r="C267" s="13" t="s">
        <v>230</v>
      </c>
      <c r="D267" s="26" t="s">
        <v>227</v>
      </c>
      <c r="E267" s="9"/>
      <c r="F267" s="9"/>
      <c r="G267" s="15">
        <f t="shared" si="30"/>
        <v>350</v>
      </c>
      <c r="H267" s="15">
        <f t="shared" si="30"/>
        <v>-350</v>
      </c>
      <c r="I267" s="56">
        <f t="shared" si="22"/>
        <v>0</v>
      </c>
    </row>
    <row r="268" spans="1:9" ht="18.75" customHeight="1">
      <c r="A268" s="23" t="s">
        <v>225</v>
      </c>
      <c r="B268" s="13" t="s">
        <v>44</v>
      </c>
      <c r="C268" s="13" t="s">
        <v>230</v>
      </c>
      <c r="D268" s="26" t="s">
        <v>228</v>
      </c>
      <c r="E268" s="9"/>
      <c r="F268" s="9"/>
      <c r="G268" s="15">
        <f t="shared" si="30"/>
        <v>350</v>
      </c>
      <c r="H268" s="15">
        <f t="shared" si="30"/>
        <v>-350</v>
      </c>
      <c r="I268" s="56">
        <f t="shared" si="22"/>
        <v>0</v>
      </c>
    </row>
    <row r="269" spans="1:9" ht="19.5" customHeight="1">
      <c r="A269" s="23" t="s">
        <v>200</v>
      </c>
      <c r="B269" s="13" t="s">
        <v>44</v>
      </c>
      <c r="C269" s="13" t="s">
        <v>230</v>
      </c>
      <c r="D269" s="26" t="s">
        <v>228</v>
      </c>
      <c r="E269" s="13" t="s">
        <v>198</v>
      </c>
      <c r="F269" s="9"/>
      <c r="G269" s="15">
        <f t="shared" si="30"/>
        <v>350</v>
      </c>
      <c r="H269" s="15">
        <f t="shared" si="30"/>
        <v>-350</v>
      </c>
      <c r="I269" s="56">
        <f t="shared" si="22"/>
        <v>0</v>
      </c>
    </row>
    <row r="270" spans="1:9" ht="31.5" customHeight="1">
      <c r="A270" s="24" t="s">
        <v>231</v>
      </c>
      <c r="B270" s="17" t="s">
        <v>44</v>
      </c>
      <c r="C270" s="17" t="s">
        <v>230</v>
      </c>
      <c r="D270" s="27" t="s">
        <v>228</v>
      </c>
      <c r="E270" s="17" t="s">
        <v>229</v>
      </c>
      <c r="F270" s="28"/>
      <c r="G270" s="15">
        <f t="shared" si="30"/>
        <v>350</v>
      </c>
      <c r="H270" s="15">
        <f t="shared" si="30"/>
        <v>-350</v>
      </c>
      <c r="I270" s="56">
        <f t="shared" si="22"/>
        <v>0</v>
      </c>
    </row>
    <row r="271" spans="1:9" ht="15" customHeight="1">
      <c r="A271" s="24" t="s">
        <v>71</v>
      </c>
      <c r="B271" s="17" t="s">
        <v>44</v>
      </c>
      <c r="C271" s="17" t="s">
        <v>230</v>
      </c>
      <c r="D271" s="27" t="s">
        <v>228</v>
      </c>
      <c r="E271" s="17" t="s">
        <v>229</v>
      </c>
      <c r="F271" s="17" t="s">
        <v>197</v>
      </c>
      <c r="G271" s="15">
        <v>350</v>
      </c>
      <c r="H271" s="36">
        <v>-350</v>
      </c>
      <c r="I271" s="56">
        <f t="shared" si="22"/>
        <v>0</v>
      </c>
    </row>
    <row r="272" spans="1:9" ht="45" customHeight="1">
      <c r="A272" s="23" t="s">
        <v>344</v>
      </c>
      <c r="B272" s="13" t="s">
        <v>44</v>
      </c>
      <c r="C272" s="13" t="s">
        <v>230</v>
      </c>
      <c r="D272" s="29" t="s">
        <v>226</v>
      </c>
      <c r="E272" s="17"/>
      <c r="F272" s="17"/>
      <c r="G272" s="40">
        <f>SUM(G278,G273)</f>
        <v>0</v>
      </c>
      <c r="H272" s="40">
        <f>SUM(H278,H273)</f>
        <v>2359.681</v>
      </c>
      <c r="I272" s="48">
        <f t="shared" si="22"/>
        <v>2359.681</v>
      </c>
    </row>
    <row r="273" spans="1:9" ht="60" customHeight="1">
      <c r="A273" s="23" t="s">
        <v>347</v>
      </c>
      <c r="B273" s="13" t="s">
        <v>44</v>
      </c>
      <c r="C273" s="13" t="s">
        <v>230</v>
      </c>
      <c r="D273" s="26" t="s">
        <v>346</v>
      </c>
      <c r="E273" s="17"/>
      <c r="F273" s="17"/>
      <c r="G273" s="40">
        <f aca="true" t="shared" si="31" ref="G273:H276">SUM(G274)</f>
        <v>0</v>
      </c>
      <c r="H273" s="40">
        <f t="shared" si="31"/>
        <v>1305.597</v>
      </c>
      <c r="I273" s="48">
        <f t="shared" si="22"/>
        <v>1305.597</v>
      </c>
    </row>
    <row r="274" spans="1:9" ht="30" customHeight="1">
      <c r="A274" s="23" t="s">
        <v>353</v>
      </c>
      <c r="B274" s="13" t="s">
        <v>44</v>
      </c>
      <c r="C274" s="13" t="s">
        <v>230</v>
      </c>
      <c r="D274" s="26" t="s">
        <v>352</v>
      </c>
      <c r="E274" s="17"/>
      <c r="F274" s="17"/>
      <c r="G274" s="40">
        <f t="shared" si="31"/>
        <v>0</v>
      </c>
      <c r="H274" s="40">
        <f t="shared" si="31"/>
        <v>1305.597</v>
      </c>
      <c r="I274" s="48">
        <f t="shared" si="22"/>
        <v>1305.597</v>
      </c>
    </row>
    <row r="275" spans="1:9" ht="18" customHeight="1">
      <c r="A275" s="23" t="s">
        <v>200</v>
      </c>
      <c r="B275" s="17" t="s">
        <v>44</v>
      </c>
      <c r="C275" s="17" t="s">
        <v>230</v>
      </c>
      <c r="D275" s="27" t="s">
        <v>352</v>
      </c>
      <c r="E275" s="17" t="s">
        <v>198</v>
      </c>
      <c r="F275" s="17"/>
      <c r="G275" s="40">
        <f t="shared" si="31"/>
        <v>0</v>
      </c>
      <c r="H275" s="40">
        <f t="shared" si="31"/>
        <v>1305.597</v>
      </c>
      <c r="I275" s="48">
        <f t="shared" si="22"/>
        <v>1305.597</v>
      </c>
    </row>
    <row r="276" spans="1:9" ht="31.5" customHeight="1">
      <c r="A276" s="24" t="s">
        <v>231</v>
      </c>
      <c r="B276" s="17" t="s">
        <v>44</v>
      </c>
      <c r="C276" s="17" t="s">
        <v>230</v>
      </c>
      <c r="D276" s="27" t="s">
        <v>352</v>
      </c>
      <c r="E276" s="17" t="s">
        <v>229</v>
      </c>
      <c r="F276" s="17"/>
      <c r="G276" s="40">
        <f t="shared" si="31"/>
        <v>0</v>
      </c>
      <c r="H276" s="40">
        <f t="shared" si="31"/>
        <v>1305.597</v>
      </c>
      <c r="I276" s="48">
        <f t="shared" si="22"/>
        <v>1305.597</v>
      </c>
    </row>
    <row r="277" spans="1:9" ht="18.75" customHeight="1">
      <c r="A277" s="16" t="s">
        <v>68</v>
      </c>
      <c r="B277" s="17" t="s">
        <v>44</v>
      </c>
      <c r="C277" s="17" t="s">
        <v>230</v>
      </c>
      <c r="D277" s="27" t="s">
        <v>352</v>
      </c>
      <c r="E277" s="17" t="s">
        <v>229</v>
      </c>
      <c r="F277" s="17" t="s">
        <v>213</v>
      </c>
      <c r="G277" s="15"/>
      <c r="H277" s="40">
        <v>1305.597</v>
      </c>
      <c r="I277" s="48">
        <f t="shared" si="22"/>
        <v>1305.597</v>
      </c>
    </row>
    <row r="278" spans="1:9" ht="42" customHeight="1">
      <c r="A278" s="23" t="s">
        <v>345</v>
      </c>
      <c r="B278" s="13" t="s">
        <v>44</v>
      </c>
      <c r="C278" s="13" t="s">
        <v>230</v>
      </c>
      <c r="D278" s="26" t="s">
        <v>227</v>
      </c>
      <c r="E278" s="17"/>
      <c r="F278" s="17"/>
      <c r="G278" s="15">
        <f>SUM(G279)</f>
        <v>0</v>
      </c>
      <c r="H278" s="40">
        <f>SUM(H279)</f>
        <v>1054.084</v>
      </c>
      <c r="I278" s="48">
        <f t="shared" si="22"/>
        <v>1054.084</v>
      </c>
    </row>
    <row r="279" spans="1:9" ht="27.75" customHeight="1">
      <c r="A279" s="23" t="s">
        <v>354</v>
      </c>
      <c r="B279" s="13" t="s">
        <v>44</v>
      </c>
      <c r="C279" s="13" t="s">
        <v>230</v>
      </c>
      <c r="D279" s="26" t="s">
        <v>228</v>
      </c>
      <c r="E279" s="17"/>
      <c r="F279" s="17"/>
      <c r="G279" s="15">
        <f>SUM(G281)</f>
        <v>0</v>
      </c>
      <c r="H279" s="40">
        <f>SUM(H281)</f>
        <v>1054.084</v>
      </c>
      <c r="I279" s="48">
        <f t="shared" si="22"/>
        <v>1054.084</v>
      </c>
    </row>
    <row r="280" spans="1:9" ht="15" customHeight="1">
      <c r="A280" s="23" t="s">
        <v>200</v>
      </c>
      <c r="B280" s="17" t="s">
        <v>44</v>
      </c>
      <c r="C280" s="17" t="s">
        <v>230</v>
      </c>
      <c r="D280" s="27" t="s">
        <v>228</v>
      </c>
      <c r="E280" s="17" t="s">
        <v>198</v>
      </c>
      <c r="F280" s="17"/>
      <c r="G280" s="15">
        <f>SUM(G281)</f>
        <v>0</v>
      </c>
      <c r="H280" s="40">
        <f>SUM(H281)</f>
        <v>1054.084</v>
      </c>
      <c r="I280" s="48">
        <f t="shared" si="22"/>
        <v>1054.084</v>
      </c>
    </row>
    <row r="281" spans="1:9" ht="30" customHeight="1">
      <c r="A281" s="24" t="s">
        <v>231</v>
      </c>
      <c r="B281" s="17" t="s">
        <v>44</v>
      </c>
      <c r="C281" s="17" t="s">
        <v>230</v>
      </c>
      <c r="D281" s="27" t="s">
        <v>228</v>
      </c>
      <c r="E281" s="17" t="s">
        <v>229</v>
      </c>
      <c r="F281" s="17"/>
      <c r="G281" s="15">
        <f>SUM(G282)</f>
        <v>0</v>
      </c>
      <c r="H281" s="40">
        <f>SUM(H282,H283)</f>
        <v>1054.084</v>
      </c>
      <c r="I281" s="48">
        <f t="shared" si="22"/>
        <v>1054.084</v>
      </c>
    </row>
    <row r="282" spans="1:9" ht="15" customHeight="1">
      <c r="A282" s="24" t="s">
        <v>71</v>
      </c>
      <c r="B282" s="17" t="s">
        <v>44</v>
      </c>
      <c r="C282" s="17" t="s">
        <v>230</v>
      </c>
      <c r="D282" s="27" t="s">
        <v>228</v>
      </c>
      <c r="E282" s="17" t="s">
        <v>229</v>
      </c>
      <c r="F282" s="17" t="s">
        <v>197</v>
      </c>
      <c r="G282" s="15"/>
      <c r="H282" s="60">
        <v>368.93</v>
      </c>
      <c r="I282" s="59">
        <f t="shared" si="22"/>
        <v>368.93</v>
      </c>
    </row>
    <row r="283" spans="1:9" ht="15" customHeight="1">
      <c r="A283" s="16" t="s">
        <v>67</v>
      </c>
      <c r="B283" s="17" t="s">
        <v>44</v>
      </c>
      <c r="C283" s="17" t="s">
        <v>230</v>
      </c>
      <c r="D283" s="27" t="s">
        <v>228</v>
      </c>
      <c r="E283" s="17" t="s">
        <v>229</v>
      </c>
      <c r="F283" s="17" t="s">
        <v>209</v>
      </c>
      <c r="G283" s="15"/>
      <c r="H283" s="61">
        <v>685.154</v>
      </c>
      <c r="I283" s="48">
        <f t="shared" si="22"/>
        <v>685.154</v>
      </c>
    </row>
    <row r="284" spans="1:9" ht="18.75" customHeight="1">
      <c r="A284" s="8" t="s">
        <v>110</v>
      </c>
      <c r="B284" s="9" t="s">
        <v>44</v>
      </c>
      <c r="C284" s="9" t="s">
        <v>109</v>
      </c>
      <c r="D284" s="9"/>
      <c r="E284" s="9"/>
      <c r="F284" s="9"/>
      <c r="G284" s="11">
        <f>SUM(G285,G290)</f>
        <v>925</v>
      </c>
      <c r="H284" s="11">
        <f>SUM(H285,H290)</f>
        <v>0</v>
      </c>
      <c r="I284" s="57">
        <f t="shared" si="22"/>
        <v>925</v>
      </c>
    </row>
    <row r="285" spans="1:9" ht="21" customHeight="1">
      <c r="A285" s="12" t="s">
        <v>176</v>
      </c>
      <c r="B285" s="13" t="s">
        <v>44</v>
      </c>
      <c r="C285" s="13" t="s">
        <v>109</v>
      </c>
      <c r="D285" s="13" t="s">
        <v>66</v>
      </c>
      <c r="E285" s="13"/>
      <c r="F285" s="13"/>
      <c r="G285" s="15">
        <f aca="true" t="shared" si="32" ref="G285:H288">SUM(G286)</f>
        <v>360</v>
      </c>
      <c r="H285" s="15">
        <f t="shared" si="32"/>
        <v>0</v>
      </c>
      <c r="I285" s="56">
        <f t="shared" si="22"/>
        <v>360</v>
      </c>
    </row>
    <row r="286" spans="1:9" ht="22.5" customHeight="1">
      <c r="A286" s="12" t="s">
        <v>174</v>
      </c>
      <c r="B286" s="13" t="s">
        <v>44</v>
      </c>
      <c r="C286" s="13" t="s">
        <v>109</v>
      </c>
      <c r="D286" s="13" t="s">
        <v>66</v>
      </c>
      <c r="E286" s="13" t="s">
        <v>175</v>
      </c>
      <c r="F286" s="13"/>
      <c r="G286" s="15">
        <f t="shared" si="32"/>
        <v>360</v>
      </c>
      <c r="H286" s="15">
        <f t="shared" si="32"/>
        <v>0</v>
      </c>
      <c r="I286" s="56">
        <f t="shared" si="22"/>
        <v>360</v>
      </c>
    </row>
    <row r="287" spans="1:9" ht="33" customHeight="1">
      <c r="A287" s="12" t="s">
        <v>315</v>
      </c>
      <c r="B287" s="13" t="s">
        <v>44</v>
      </c>
      <c r="C287" s="13" t="s">
        <v>109</v>
      </c>
      <c r="D287" s="13" t="s">
        <v>66</v>
      </c>
      <c r="E287" s="13" t="s">
        <v>251</v>
      </c>
      <c r="F287" s="13"/>
      <c r="G287" s="15">
        <f t="shared" si="32"/>
        <v>360</v>
      </c>
      <c r="H287" s="15">
        <f t="shared" si="32"/>
        <v>0</v>
      </c>
      <c r="I287" s="56">
        <f t="shared" si="22"/>
        <v>360</v>
      </c>
    </row>
    <row r="288" spans="1:9" ht="29.25" customHeight="1">
      <c r="A288" s="16" t="s">
        <v>253</v>
      </c>
      <c r="B288" s="17" t="s">
        <v>44</v>
      </c>
      <c r="C288" s="17" t="s">
        <v>109</v>
      </c>
      <c r="D288" s="17" t="s">
        <v>66</v>
      </c>
      <c r="E288" s="17" t="s">
        <v>252</v>
      </c>
      <c r="F288" s="13"/>
      <c r="G288" s="15">
        <f t="shared" si="32"/>
        <v>360</v>
      </c>
      <c r="H288" s="15">
        <f t="shared" si="32"/>
        <v>0</v>
      </c>
      <c r="I288" s="56">
        <f t="shared" si="22"/>
        <v>360</v>
      </c>
    </row>
    <row r="289" spans="1:9" ht="16.5" customHeight="1">
      <c r="A289" s="24" t="s">
        <v>71</v>
      </c>
      <c r="B289" s="17" t="s">
        <v>44</v>
      </c>
      <c r="C289" s="17" t="s">
        <v>109</v>
      </c>
      <c r="D289" s="17" t="s">
        <v>66</v>
      </c>
      <c r="E289" s="17" t="s">
        <v>252</v>
      </c>
      <c r="F289" s="13" t="s">
        <v>197</v>
      </c>
      <c r="G289" s="15">
        <v>360</v>
      </c>
      <c r="H289" s="47"/>
      <c r="I289" s="56">
        <f t="shared" si="22"/>
        <v>360</v>
      </c>
    </row>
    <row r="290" spans="1:9" ht="16.5" customHeight="1">
      <c r="A290" s="12" t="s">
        <v>82</v>
      </c>
      <c r="B290" s="13" t="s">
        <v>44</v>
      </c>
      <c r="C290" s="13" t="s">
        <v>109</v>
      </c>
      <c r="D290" s="13" t="s">
        <v>81</v>
      </c>
      <c r="E290" s="17"/>
      <c r="F290" s="13"/>
      <c r="G290" s="15">
        <f>SUM(G291,G296)</f>
        <v>565</v>
      </c>
      <c r="H290" s="15">
        <f>SUM(H291,H296)</f>
        <v>0</v>
      </c>
      <c r="I290" s="56">
        <f t="shared" si="22"/>
        <v>565</v>
      </c>
    </row>
    <row r="291" spans="1:9" ht="32.25" customHeight="1">
      <c r="A291" s="32" t="s">
        <v>314</v>
      </c>
      <c r="B291" s="13" t="s">
        <v>44</v>
      </c>
      <c r="C291" s="13" t="s">
        <v>109</v>
      </c>
      <c r="D291" s="13" t="s">
        <v>115</v>
      </c>
      <c r="E291" s="17"/>
      <c r="F291" s="13"/>
      <c r="G291" s="15">
        <f>SUM(G293)</f>
        <v>215</v>
      </c>
      <c r="H291" s="15">
        <f>SUM(H293)</f>
        <v>0</v>
      </c>
      <c r="I291" s="56">
        <f t="shared" si="22"/>
        <v>215</v>
      </c>
    </row>
    <row r="292" spans="1:9" ht="18" customHeight="1">
      <c r="A292" s="12" t="s">
        <v>174</v>
      </c>
      <c r="B292" s="13" t="s">
        <v>44</v>
      </c>
      <c r="C292" s="13" t="s">
        <v>109</v>
      </c>
      <c r="D292" s="13" t="s">
        <v>115</v>
      </c>
      <c r="E292" s="13" t="s">
        <v>175</v>
      </c>
      <c r="F292" s="13"/>
      <c r="G292" s="15">
        <f aca="true" t="shared" si="33" ref="G292:H294">SUM(G293)</f>
        <v>215</v>
      </c>
      <c r="H292" s="15">
        <f t="shared" si="33"/>
        <v>0</v>
      </c>
      <c r="I292" s="56">
        <f t="shared" si="22"/>
        <v>215</v>
      </c>
    </row>
    <row r="293" spans="1:9" ht="33.75" customHeight="1">
      <c r="A293" s="12" t="s">
        <v>315</v>
      </c>
      <c r="B293" s="13" t="s">
        <v>44</v>
      </c>
      <c r="C293" s="13" t="s">
        <v>109</v>
      </c>
      <c r="D293" s="13" t="s">
        <v>115</v>
      </c>
      <c r="E293" s="13" t="s">
        <v>251</v>
      </c>
      <c r="F293" s="13"/>
      <c r="G293" s="15">
        <f t="shared" si="33"/>
        <v>215</v>
      </c>
      <c r="H293" s="15">
        <f t="shared" si="33"/>
        <v>0</v>
      </c>
      <c r="I293" s="56">
        <f t="shared" si="22"/>
        <v>215</v>
      </c>
    </row>
    <row r="294" spans="1:9" ht="30.75" customHeight="1">
      <c r="A294" s="16" t="s">
        <v>253</v>
      </c>
      <c r="B294" s="17" t="s">
        <v>44</v>
      </c>
      <c r="C294" s="17" t="s">
        <v>109</v>
      </c>
      <c r="D294" s="17" t="s">
        <v>115</v>
      </c>
      <c r="E294" s="17" t="s">
        <v>252</v>
      </c>
      <c r="F294" s="13"/>
      <c r="G294" s="15">
        <f t="shared" si="33"/>
        <v>215</v>
      </c>
      <c r="H294" s="15">
        <f t="shared" si="33"/>
        <v>0</v>
      </c>
      <c r="I294" s="56">
        <f t="shared" si="22"/>
        <v>215</v>
      </c>
    </row>
    <row r="295" spans="1:9" ht="16.5" customHeight="1">
      <c r="A295" s="24" t="s">
        <v>71</v>
      </c>
      <c r="B295" s="17" t="s">
        <v>44</v>
      </c>
      <c r="C295" s="17" t="s">
        <v>109</v>
      </c>
      <c r="D295" s="17" t="s">
        <v>115</v>
      </c>
      <c r="E295" s="17" t="s">
        <v>252</v>
      </c>
      <c r="F295" s="13" t="s">
        <v>197</v>
      </c>
      <c r="G295" s="15">
        <v>215</v>
      </c>
      <c r="H295" s="47"/>
      <c r="I295" s="56">
        <f t="shared" si="22"/>
        <v>215</v>
      </c>
    </row>
    <row r="296" spans="1:9" ht="35.25" customHeight="1">
      <c r="A296" s="12" t="s">
        <v>307</v>
      </c>
      <c r="B296" s="13" t="s">
        <v>44</v>
      </c>
      <c r="C296" s="13" t="s">
        <v>109</v>
      </c>
      <c r="D296" s="13" t="s">
        <v>305</v>
      </c>
      <c r="E296" s="17"/>
      <c r="F296" s="13"/>
      <c r="G296" s="15">
        <f>SUM(G297)</f>
        <v>350</v>
      </c>
      <c r="H296" s="15">
        <f>SUM(H297)</f>
        <v>0</v>
      </c>
      <c r="I296" s="56">
        <f t="shared" si="22"/>
        <v>350</v>
      </c>
    </row>
    <row r="297" spans="1:9" ht="35.25" customHeight="1">
      <c r="A297" s="12" t="s">
        <v>308</v>
      </c>
      <c r="B297" s="13" t="s">
        <v>44</v>
      </c>
      <c r="C297" s="13" t="s">
        <v>109</v>
      </c>
      <c r="D297" s="13" t="s">
        <v>309</v>
      </c>
      <c r="E297" s="17"/>
      <c r="F297" s="13"/>
      <c r="G297" s="15">
        <f>SUM(G299)</f>
        <v>350</v>
      </c>
      <c r="H297" s="15">
        <f>SUM(H299)</f>
        <v>0</v>
      </c>
      <c r="I297" s="56">
        <f t="shared" si="22"/>
        <v>350</v>
      </c>
    </row>
    <row r="298" spans="1:9" ht="18.75" customHeight="1">
      <c r="A298" s="12" t="s">
        <v>174</v>
      </c>
      <c r="B298" s="13" t="s">
        <v>44</v>
      </c>
      <c r="C298" s="13" t="s">
        <v>109</v>
      </c>
      <c r="D298" s="13" t="s">
        <v>309</v>
      </c>
      <c r="E298" s="13" t="s">
        <v>175</v>
      </c>
      <c r="F298" s="13"/>
      <c r="G298" s="15">
        <f aca="true" t="shared" si="34" ref="G298:H300">SUM(G299)</f>
        <v>350</v>
      </c>
      <c r="H298" s="15">
        <f t="shared" si="34"/>
        <v>0</v>
      </c>
      <c r="I298" s="56">
        <f t="shared" si="22"/>
        <v>350</v>
      </c>
    </row>
    <row r="299" spans="1:9" ht="30.75" customHeight="1">
      <c r="A299" s="12" t="s">
        <v>315</v>
      </c>
      <c r="B299" s="13" t="s">
        <v>44</v>
      </c>
      <c r="C299" s="13" t="s">
        <v>109</v>
      </c>
      <c r="D299" s="13" t="s">
        <v>309</v>
      </c>
      <c r="E299" s="13" t="s">
        <v>251</v>
      </c>
      <c r="F299" s="9"/>
      <c r="G299" s="15">
        <f t="shared" si="34"/>
        <v>350</v>
      </c>
      <c r="H299" s="15">
        <f t="shared" si="34"/>
        <v>0</v>
      </c>
      <c r="I299" s="56">
        <f t="shared" si="22"/>
        <v>350</v>
      </c>
    </row>
    <row r="300" spans="1:9" ht="32.25" customHeight="1">
      <c r="A300" s="16" t="s">
        <v>253</v>
      </c>
      <c r="B300" s="17" t="s">
        <v>44</v>
      </c>
      <c r="C300" s="17" t="s">
        <v>109</v>
      </c>
      <c r="D300" s="17" t="s">
        <v>309</v>
      </c>
      <c r="E300" s="17" t="s">
        <v>252</v>
      </c>
      <c r="F300" s="28"/>
      <c r="G300" s="15">
        <f t="shared" si="34"/>
        <v>350</v>
      </c>
      <c r="H300" s="15">
        <f t="shared" si="34"/>
        <v>0</v>
      </c>
      <c r="I300" s="56">
        <f t="shared" si="22"/>
        <v>350</v>
      </c>
    </row>
    <row r="301" spans="1:9" ht="20.25" customHeight="1">
      <c r="A301" s="24" t="s">
        <v>71</v>
      </c>
      <c r="B301" s="17" t="s">
        <v>44</v>
      </c>
      <c r="C301" s="17" t="s">
        <v>109</v>
      </c>
      <c r="D301" s="17" t="s">
        <v>309</v>
      </c>
      <c r="E301" s="17" t="s">
        <v>252</v>
      </c>
      <c r="F301" s="17" t="s">
        <v>197</v>
      </c>
      <c r="G301" s="15">
        <v>350</v>
      </c>
      <c r="H301" s="47"/>
      <c r="I301" s="56">
        <f t="shared" si="22"/>
        <v>350</v>
      </c>
    </row>
    <row r="302" spans="1:9" ht="16.5" customHeight="1">
      <c r="A302" s="46" t="s">
        <v>320</v>
      </c>
      <c r="B302" s="9" t="s">
        <v>44</v>
      </c>
      <c r="C302" s="9" t="s">
        <v>319</v>
      </c>
      <c r="D302" s="17"/>
      <c r="E302" s="17"/>
      <c r="F302" s="13"/>
      <c r="G302" s="11">
        <f>SUM(G303,G308)</f>
        <v>10</v>
      </c>
      <c r="H302" s="11">
        <f>SUM(H303,H308)</f>
        <v>70</v>
      </c>
      <c r="I302" s="57">
        <f t="shared" si="22"/>
        <v>80</v>
      </c>
    </row>
    <row r="303" spans="1:9" ht="16.5" customHeight="1">
      <c r="A303" s="12" t="s">
        <v>82</v>
      </c>
      <c r="B303" s="13" t="s">
        <v>44</v>
      </c>
      <c r="C303" s="13" t="s">
        <v>319</v>
      </c>
      <c r="D303" s="13" t="s">
        <v>81</v>
      </c>
      <c r="E303" s="17"/>
      <c r="F303" s="13"/>
      <c r="G303" s="15">
        <f aca="true" t="shared" si="35" ref="G303:H306">SUM(G304)</f>
        <v>10</v>
      </c>
      <c r="H303" s="15">
        <f t="shared" si="35"/>
        <v>0</v>
      </c>
      <c r="I303" s="56">
        <f t="shared" si="22"/>
        <v>10</v>
      </c>
    </row>
    <row r="304" spans="1:9" ht="29.25" customHeight="1">
      <c r="A304" s="20" t="s">
        <v>158</v>
      </c>
      <c r="B304" s="13" t="s">
        <v>44</v>
      </c>
      <c r="C304" s="13" t="s">
        <v>319</v>
      </c>
      <c r="D304" s="13" t="s">
        <v>159</v>
      </c>
      <c r="E304" s="13"/>
      <c r="F304" s="13"/>
      <c r="G304" s="15">
        <f t="shared" si="35"/>
        <v>10</v>
      </c>
      <c r="H304" s="15">
        <f t="shared" si="35"/>
        <v>0</v>
      </c>
      <c r="I304" s="56">
        <f t="shared" si="22"/>
        <v>10</v>
      </c>
    </row>
    <row r="305" spans="1:9" ht="16.5" customHeight="1">
      <c r="A305" s="12" t="s">
        <v>210</v>
      </c>
      <c r="B305" s="13" t="s">
        <v>44</v>
      </c>
      <c r="C305" s="13" t="s">
        <v>319</v>
      </c>
      <c r="D305" s="13" t="s">
        <v>159</v>
      </c>
      <c r="E305" s="13" t="s">
        <v>211</v>
      </c>
      <c r="F305" s="13"/>
      <c r="G305" s="15">
        <f t="shared" si="35"/>
        <v>10</v>
      </c>
      <c r="H305" s="15">
        <f t="shared" si="35"/>
        <v>0</v>
      </c>
      <c r="I305" s="56">
        <f t="shared" si="22"/>
        <v>10</v>
      </c>
    </row>
    <row r="306" spans="1:9" ht="16.5" customHeight="1">
      <c r="A306" s="16" t="s">
        <v>97</v>
      </c>
      <c r="B306" s="17" t="s">
        <v>44</v>
      </c>
      <c r="C306" s="17" t="s">
        <v>319</v>
      </c>
      <c r="D306" s="17" t="s">
        <v>159</v>
      </c>
      <c r="E306" s="17" t="s">
        <v>154</v>
      </c>
      <c r="F306" s="17"/>
      <c r="G306" s="15">
        <f t="shared" si="35"/>
        <v>10</v>
      </c>
      <c r="H306" s="15">
        <f t="shared" si="35"/>
        <v>0</v>
      </c>
      <c r="I306" s="56">
        <f t="shared" si="22"/>
        <v>10</v>
      </c>
    </row>
    <row r="307" spans="1:9" ht="16.5" customHeight="1">
      <c r="A307" s="24" t="s">
        <v>71</v>
      </c>
      <c r="B307" s="17" t="s">
        <v>44</v>
      </c>
      <c r="C307" s="17" t="s">
        <v>319</v>
      </c>
      <c r="D307" s="17" t="s">
        <v>159</v>
      </c>
      <c r="E307" s="17" t="s">
        <v>154</v>
      </c>
      <c r="F307" s="17" t="s">
        <v>197</v>
      </c>
      <c r="G307" s="15">
        <v>10</v>
      </c>
      <c r="H307" s="58"/>
      <c r="I307" s="56">
        <f t="shared" si="22"/>
        <v>10</v>
      </c>
    </row>
    <row r="308" spans="1:9" ht="16.5" customHeight="1">
      <c r="A308" s="32" t="s">
        <v>69</v>
      </c>
      <c r="B308" s="13" t="s">
        <v>44</v>
      </c>
      <c r="C308" s="13" t="s">
        <v>319</v>
      </c>
      <c r="D308" s="13" t="s">
        <v>338</v>
      </c>
      <c r="E308" s="17"/>
      <c r="F308" s="17"/>
      <c r="G308" s="15">
        <f aca="true" t="shared" si="36" ref="G308:H310">SUM(G309)</f>
        <v>0</v>
      </c>
      <c r="H308" s="15">
        <f t="shared" si="36"/>
        <v>70</v>
      </c>
      <c r="I308" s="56">
        <f t="shared" si="22"/>
        <v>70</v>
      </c>
    </row>
    <row r="309" spans="1:9" ht="36" customHeight="1">
      <c r="A309" s="32" t="s">
        <v>339</v>
      </c>
      <c r="B309" s="13" t="s">
        <v>44</v>
      </c>
      <c r="C309" s="13" t="s">
        <v>319</v>
      </c>
      <c r="D309" s="13" t="s">
        <v>337</v>
      </c>
      <c r="E309" s="17"/>
      <c r="F309" s="17"/>
      <c r="G309" s="15">
        <f t="shared" si="36"/>
        <v>0</v>
      </c>
      <c r="H309" s="15">
        <f t="shared" si="36"/>
        <v>70</v>
      </c>
      <c r="I309" s="56">
        <f t="shared" si="22"/>
        <v>70</v>
      </c>
    </row>
    <row r="310" spans="1:9" ht="16.5" customHeight="1">
      <c r="A310" s="16" t="s">
        <v>97</v>
      </c>
      <c r="B310" s="17" t="s">
        <v>44</v>
      </c>
      <c r="C310" s="17" t="s">
        <v>319</v>
      </c>
      <c r="D310" s="17" t="s">
        <v>337</v>
      </c>
      <c r="E310" s="17" t="s">
        <v>154</v>
      </c>
      <c r="F310" s="17"/>
      <c r="G310" s="15">
        <f t="shared" si="36"/>
        <v>0</v>
      </c>
      <c r="H310" s="15">
        <f t="shared" si="36"/>
        <v>70</v>
      </c>
      <c r="I310" s="56">
        <f t="shared" si="22"/>
        <v>70</v>
      </c>
    </row>
    <row r="311" spans="1:9" ht="16.5" customHeight="1">
      <c r="A311" s="16" t="s">
        <v>67</v>
      </c>
      <c r="B311" s="17" t="s">
        <v>44</v>
      </c>
      <c r="C311" s="17" t="s">
        <v>319</v>
      </c>
      <c r="D311" s="17" t="s">
        <v>337</v>
      </c>
      <c r="E311" s="17" t="s">
        <v>154</v>
      </c>
      <c r="F311" s="17" t="s">
        <v>209</v>
      </c>
      <c r="G311" s="15"/>
      <c r="H311" s="36">
        <v>70</v>
      </c>
      <c r="I311" s="56">
        <f t="shared" si="22"/>
        <v>70</v>
      </c>
    </row>
    <row r="312" spans="1:9" ht="21" customHeight="1">
      <c r="A312" s="8" t="s">
        <v>106</v>
      </c>
      <c r="B312" s="9" t="s">
        <v>44</v>
      </c>
      <c r="C312" s="9" t="s">
        <v>98</v>
      </c>
      <c r="D312" s="9"/>
      <c r="E312" s="9"/>
      <c r="F312" s="9"/>
      <c r="G312" s="11">
        <f>SUM(G314)</f>
        <v>2000</v>
      </c>
      <c r="H312" s="11">
        <f>SUM(H314)</f>
        <v>0</v>
      </c>
      <c r="I312" s="57">
        <f t="shared" si="22"/>
        <v>2000</v>
      </c>
    </row>
    <row r="313" spans="1:9" ht="21" customHeight="1">
      <c r="A313" s="12" t="s">
        <v>82</v>
      </c>
      <c r="B313" s="9" t="s">
        <v>44</v>
      </c>
      <c r="C313" s="9" t="s">
        <v>98</v>
      </c>
      <c r="D313" s="9" t="s">
        <v>81</v>
      </c>
      <c r="E313" s="9"/>
      <c r="F313" s="9"/>
      <c r="G313" s="11">
        <f>SUM(G314)</f>
        <v>2000</v>
      </c>
      <c r="H313" s="11">
        <f>SUM(H314)</f>
        <v>0</v>
      </c>
      <c r="I313" s="57">
        <f t="shared" si="22"/>
        <v>2000</v>
      </c>
    </row>
    <row r="314" spans="1:9" ht="33.75" customHeight="1">
      <c r="A314" s="12" t="s">
        <v>307</v>
      </c>
      <c r="B314" s="13" t="s">
        <v>44</v>
      </c>
      <c r="C314" s="13" t="s">
        <v>98</v>
      </c>
      <c r="D314" s="13" t="s">
        <v>305</v>
      </c>
      <c r="E314" s="17"/>
      <c r="F314" s="13"/>
      <c r="G314" s="15">
        <f>SUM(G315)</f>
        <v>2000</v>
      </c>
      <c r="H314" s="15">
        <f>SUM(H315)</f>
        <v>0</v>
      </c>
      <c r="I314" s="56">
        <f t="shared" si="22"/>
        <v>2000</v>
      </c>
    </row>
    <row r="315" spans="1:9" ht="64.5" customHeight="1">
      <c r="A315" s="20" t="s">
        <v>313</v>
      </c>
      <c r="B315" s="13" t="s">
        <v>44</v>
      </c>
      <c r="C315" s="13" t="s">
        <v>98</v>
      </c>
      <c r="D315" s="13" t="s">
        <v>312</v>
      </c>
      <c r="E315" s="17"/>
      <c r="F315" s="13"/>
      <c r="G315" s="15">
        <f>SUM(G316,G322)</f>
        <v>2000</v>
      </c>
      <c r="H315" s="15">
        <f>SUM(H316,H322)</f>
        <v>0</v>
      </c>
      <c r="I315" s="56">
        <f t="shared" si="22"/>
        <v>2000</v>
      </c>
    </row>
    <row r="316" spans="1:9" ht="24.75" customHeight="1">
      <c r="A316" s="23" t="s">
        <v>200</v>
      </c>
      <c r="B316" s="13" t="s">
        <v>44</v>
      </c>
      <c r="C316" s="13" t="s">
        <v>98</v>
      </c>
      <c r="D316" s="13" t="s">
        <v>312</v>
      </c>
      <c r="E316" s="17" t="s">
        <v>198</v>
      </c>
      <c r="F316" s="13"/>
      <c r="G316" s="15">
        <f>SUM(G317)</f>
        <v>900</v>
      </c>
      <c r="H316" s="15">
        <f>SUM(H317)</f>
        <v>0</v>
      </c>
      <c r="I316" s="56">
        <f aca="true" t="shared" si="37" ref="I316:I383">SUM(G316+H316)</f>
        <v>900</v>
      </c>
    </row>
    <row r="317" spans="1:9" ht="27" customHeight="1">
      <c r="A317" s="23" t="s">
        <v>201</v>
      </c>
      <c r="B317" s="13" t="s">
        <v>44</v>
      </c>
      <c r="C317" s="13" t="s">
        <v>98</v>
      </c>
      <c r="D317" s="13" t="s">
        <v>312</v>
      </c>
      <c r="E317" s="17" t="s">
        <v>199</v>
      </c>
      <c r="F317" s="13"/>
      <c r="G317" s="15">
        <f>SUM(G318,G320)</f>
        <v>900</v>
      </c>
      <c r="H317" s="15">
        <f>SUM(H318,H320)</f>
        <v>0</v>
      </c>
      <c r="I317" s="56">
        <f t="shared" si="37"/>
        <v>900</v>
      </c>
    </row>
    <row r="318" spans="1:9" ht="32.25" customHeight="1">
      <c r="A318" s="24" t="s">
        <v>231</v>
      </c>
      <c r="B318" s="13" t="s">
        <v>44</v>
      </c>
      <c r="C318" s="13" t="s">
        <v>98</v>
      </c>
      <c r="D318" s="13" t="s">
        <v>312</v>
      </c>
      <c r="E318" s="17" t="s">
        <v>229</v>
      </c>
      <c r="F318" s="13"/>
      <c r="G318" s="15">
        <f>SUM(G319)</f>
        <v>300</v>
      </c>
      <c r="H318" s="15">
        <f>SUM(H319)</f>
        <v>0</v>
      </c>
      <c r="I318" s="56">
        <f t="shared" si="37"/>
        <v>300</v>
      </c>
    </row>
    <row r="319" spans="1:9" ht="17.25" customHeight="1">
      <c r="A319" s="24" t="s">
        <v>71</v>
      </c>
      <c r="B319" s="17" t="s">
        <v>44</v>
      </c>
      <c r="C319" s="17" t="s">
        <v>98</v>
      </c>
      <c r="D319" s="17" t="s">
        <v>312</v>
      </c>
      <c r="E319" s="17" t="s">
        <v>229</v>
      </c>
      <c r="F319" s="13" t="s">
        <v>197</v>
      </c>
      <c r="G319" s="15">
        <v>300</v>
      </c>
      <c r="H319" s="47"/>
      <c r="I319" s="56">
        <f t="shared" si="37"/>
        <v>300</v>
      </c>
    </row>
    <row r="320" spans="1:9" ht="24.75" customHeight="1">
      <c r="A320" s="24" t="s">
        <v>191</v>
      </c>
      <c r="B320" s="13" t="s">
        <v>44</v>
      </c>
      <c r="C320" s="13" t="s">
        <v>98</v>
      </c>
      <c r="D320" s="13" t="s">
        <v>312</v>
      </c>
      <c r="E320" s="17" t="s">
        <v>192</v>
      </c>
      <c r="F320" s="13"/>
      <c r="G320" s="15">
        <f>SUM(G321)</f>
        <v>600</v>
      </c>
      <c r="H320" s="15">
        <f>SUM(H321)</f>
        <v>0</v>
      </c>
      <c r="I320" s="56">
        <f t="shared" si="37"/>
        <v>600</v>
      </c>
    </row>
    <row r="321" spans="1:9" ht="20.25" customHeight="1">
      <c r="A321" s="24" t="s">
        <v>71</v>
      </c>
      <c r="B321" s="17" t="s">
        <v>44</v>
      </c>
      <c r="C321" s="17" t="s">
        <v>98</v>
      </c>
      <c r="D321" s="17" t="s">
        <v>312</v>
      </c>
      <c r="E321" s="17" t="s">
        <v>192</v>
      </c>
      <c r="F321" s="13" t="s">
        <v>197</v>
      </c>
      <c r="G321" s="15">
        <v>600</v>
      </c>
      <c r="H321" s="47"/>
      <c r="I321" s="56">
        <f t="shared" si="37"/>
        <v>600</v>
      </c>
    </row>
    <row r="322" spans="1:9" ht="33" customHeight="1">
      <c r="A322" s="23" t="s">
        <v>236</v>
      </c>
      <c r="B322" s="13" t="s">
        <v>44</v>
      </c>
      <c r="C322" s="13" t="s">
        <v>98</v>
      </c>
      <c r="D322" s="13" t="s">
        <v>312</v>
      </c>
      <c r="E322" s="13" t="s">
        <v>221</v>
      </c>
      <c r="F322" s="13"/>
      <c r="G322" s="15">
        <f>SUM(G323)</f>
        <v>1100</v>
      </c>
      <c r="H322" s="15">
        <f>SUM(H323)</f>
        <v>0</v>
      </c>
      <c r="I322" s="56">
        <f t="shared" si="37"/>
        <v>1100</v>
      </c>
    </row>
    <row r="323" spans="1:9" ht="47.25" customHeight="1">
      <c r="A323" s="16" t="s">
        <v>235</v>
      </c>
      <c r="B323" s="13" t="s">
        <v>44</v>
      </c>
      <c r="C323" s="13" t="s">
        <v>98</v>
      </c>
      <c r="D323" s="13" t="s">
        <v>312</v>
      </c>
      <c r="E323" s="17" t="s">
        <v>155</v>
      </c>
      <c r="F323" s="13"/>
      <c r="G323" s="15">
        <f>SUM(G324)</f>
        <v>1100</v>
      </c>
      <c r="H323" s="15">
        <f>SUM(H324)</f>
        <v>0</v>
      </c>
      <c r="I323" s="56">
        <f t="shared" si="37"/>
        <v>1100</v>
      </c>
    </row>
    <row r="324" spans="1:9" ht="20.25" customHeight="1">
      <c r="A324" s="24" t="s">
        <v>71</v>
      </c>
      <c r="B324" s="17" t="s">
        <v>44</v>
      </c>
      <c r="C324" s="17" t="s">
        <v>98</v>
      </c>
      <c r="D324" s="17" t="s">
        <v>312</v>
      </c>
      <c r="E324" s="17" t="s">
        <v>155</v>
      </c>
      <c r="F324" s="13" t="s">
        <v>197</v>
      </c>
      <c r="G324" s="15">
        <v>1100</v>
      </c>
      <c r="H324" s="47"/>
      <c r="I324" s="56">
        <f t="shared" si="37"/>
        <v>1100</v>
      </c>
    </row>
    <row r="325" spans="1:9" ht="15.75">
      <c r="A325" s="8" t="s">
        <v>14</v>
      </c>
      <c r="B325" s="9" t="s">
        <v>45</v>
      </c>
      <c r="C325" s="9"/>
      <c r="D325" s="9"/>
      <c r="E325" s="9"/>
      <c r="F325" s="9"/>
      <c r="G325" s="45">
        <f>SUM(G326,G338,G394,G407)</f>
        <v>169059.19999999998</v>
      </c>
      <c r="H325" s="45">
        <f>SUM(H326,H338,H394,H407)</f>
        <v>1125</v>
      </c>
      <c r="I325" s="51">
        <f t="shared" si="37"/>
        <v>170184.19999999998</v>
      </c>
    </row>
    <row r="326" spans="1:9" ht="15.75">
      <c r="A326" s="8" t="s">
        <v>18</v>
      </c>
      <c r="B326" s="9" t="s">
        <v>45</v>
      </c>
      <c r="C326" s="9" t="s">
        <v>55</v>
      </c>
      <c r="D326" s="9"/>
      <c r="E326" s="9"/>
      <c r="F326" s="9"/>
      <c r="G326" s="11">
        <f>SUM(G328,G334)</f>
        <v>2100</v>
      </c>
      <c r="H326" s="11">
        <f>SUM(H328,H334)</f>
        <v>13.5</v>
      </c>
      <c r="I326" s="57">
        <f t="shared" si="37"/>
        <v>2113.5</v>
      </c>
    </row>
    <row r="327" spans="1:9" ht="15.75">
      <c r="A327" s="12" t="s">
        <v>82</v>
      </c>
      <c r="B327" s="13" t="s">
        <v>45</v>
      </c>
      <c r="C327" s="13" t="s">
        <v>55</v>
      </c>
      <c r="D327" s="13" t="s">
        <v>81</v>
      </c>
      <c r="E327" s="9"/>
      <c r="F327" s="9"/>
      <c r="G327" s="15">
        <f>SUM(G328)</f>
        <v>2100</v>
      </c>
      <c r="H327" s="15">
        <f>SUM(H328)</f>
        <v>0</v>
      </c>
      <c r="I327" s="56">
        <f t="shared" si="37"/>
        <v>2100</v>
      </c>
    </row>
    <row r="328" spans="1:9" ht="34.5" customHeight="1">
      <c r="A328" s="12" t="s">
        <v>325</v>
      </c>
      <c r="B328" s="13" t="s">
        <v>45</v>
      </c>
      <c r="C328" s="13" t="s">
        <v>55</v>
      </c>
      <c r="D328" s="13" t="s">
        <v>165</v>
      </c>
      <c r="E328" s="13"/>
      <c r="F328" s="13"/>
      <c r="G328" s="15">
        <f>SUM(G329)</f>
        <v>2100</v>
      </c>
      <c r="H328" s="15">
        <f>SUM(H329)</f>
        <v>0</v>
      </c>
      <c r="I328" s="56">
        <f t="shared" si="37"/>
        <v>2100</v>
      </c>
    </row>
    <row r="329" spans="1:9" ht="29.25" customHeight="1">
      <c r="A329" s="23" t="s">
        <v>236</v>
      </c>
      <c r="B329" s="13" t="s">
        <v>45</v>
      </c>
      <c r="C329" s="13" t="s">
        <v>55</v>
      </c>
      <c r="D329" s="13" t="s">
        <v>165</v>
      </c>
      <c r="E329" s="13" t="s">
        <v>221</v>
      </c>
      <c r="F329" s="13"/>
      <c r="G329" s="15">
        <f>SUM(G330,G332)</f>
        <v>2100</v>
      </c>
      <c r="H329" s="15">
        <f>SUM(H330,H332)</f>
        <v>0</v>
      </c>
      <c r="I329" s="56">
        <f t="shared" si="37"/>
        <v>2100</v>
      </c>
    </row>
    <row r="330" spans="1:9" ht="45.75" customHeight="1">
      <c r="A330" s="16" t="s">
        <v>235</v>
      </c>
      <c r="B330" s="17" t="s">
        <v>45</v>
      </c>
      <c r="C330" s="17" t="s">
        <v>55</v>
      </c>
      <c r="D330" s="17" t="s">
        <v>165</v>
      </c>
      <c r="E330" s="17" t="s">
        <v>155</v>
      </c>
      <c r="F330" s="13"/>
      <c r="G330" s="15">
        <f>SUM(G331)</f>
        <v>2094</v>
      </c>
      <c r="H330" s="15">
        <f>SUM(H331)</f>
        <v>0</v>
      </c>
      <c r="I330" s="56">
        <f t="shared" si="37"/>
        <v>2094</v>
      </c>
    </row>
    <row r="331" spans="1:9" ht="15.75" customHeight="1">
      <c r="A331" s="24" t="s">
        <v>71</v>
      </c>
      <c r="B331" s="17" t="s">
        <v>45</v>
      </c>
      <c r="C331" s="17" t="s">
        <v>55</v>
      </c>
      <c r="D331" s="17" t="s">
        <v>165</v>
      </c>
      <c r="E331" s="17" t="s">
        <v>155</v>
      </c>
      <c r="F331" s="17" t="s">
        <v>197</v>
      </c>
      <c r="G331" s="15">
        <v>2094</v>
      </c>
      <c r="H331" s="47"/>
      <c r="I331" s="56">
        <f t="shared" si="37"/>
        <v>2094</v>
      </c>
    </row>
    <row r="332" spans="1:9" ht="17.25" customHeight="1">
      <c r="A332" s="19" t="s">
        <v>156</v>
      </c>
      <c r="B332" s="17" t="s">
        <v>45</v>
      </c>
      <c r="C332" s="17" t="s">
        <v>55</v>
      </c>
      <c r="D332" s="17" t="s">
        <v>165</v>
      </c>
      <c r="E332" s="17" t="s">
        <v>157</v>
      </c>
      <c r="F332" s="17"/>
      <c r="G332" s="15">
        <f>SUM(G333)</f>
        <v>6</v>
      </c>
      <c r="H332" s="15">
        <f>SUM(H333)</f>
        <v>0</v>
      </c>
      <c r="I332" s="56">
        <f t="shared" si="37"/>
        <v>6</v>
      </c>
    </row>
    <row r="333" spans="1:9" ht="17.25" customHeight="1">
      <c r="A333" s="24" t="s">
        <v>71</v>
      </c>
      <c r="B333" s="17" t="s">
        <v>45</v>
      </c>
      <c r="C333" s="17" t="s">
        <v>55</v>
      </c>
      <c r="D333" s="17" t="s">
        <v>165</v>
      </c>
      <c r="E333" s="17" t="s">
        <v>157</v>
      </c>
      <c r="F333" s="17" t="s">
        <v>197</v>
      </c>
      <c r="G333" s="15">
        <v>6</v>
      </c>
      <c r="H333" s="47"/>
      <c r="I333" s="56">
        <f t="shared" si="37"/>
        <v>6</v>
      </c>
    </row>
    <row r="334" spans="1:9" ht="17.25" customHeight="1">
      <c r="A334" s="32" t="s">
        <v>69</v>
      </c>
      <c r="B334" s="13" t="s">
        <v>45</v>
      </c>
      <c r="C334" s="13" t="s">
        <v>55</v>
      </c>
      <c r="D334" s="13" t="s">
        <v>338</v>
      </c>
      <c r="E334" s="17"/>
      <c r="F334" s="17"/>
      <c r="G334" s="15">
        <f aca="true" t="shared" si="38" ref="G334:H336">SUM(G335)</f>
        <v>0</v>
      </c>
      <c r="H334" s="15">
        <f t="shared" si="38"/>
        <v>13.5</v>
      </c>
      <c r="I334" s="56">
        <f t="shared" si="37"/>
        <v>13.5</v>
      </c>
    </row>
    <row r="335" spans="1:9" ht="31.5" customHeight="1">
      <c r="A335" s="32" t="s">
        <v>339</v>
      </c>
      <c r="B335" s="13" t="s">
        <v>45</v>
      </c>
      <c r="C335" s="13" t="s">
        <v>55</v>
      </c>
      <c r="D335" s="13" t="s">
        <v>337</v>
      </c>
      <c r="E335" s="17"/>
      <c r="F335" s="17"/>
      <c r="G335" s="15">
        <f t="shared" si="38"/>
        <v>0</v>
      </c>
      <c r="H335" s="15">
        <f t="shared" si="38"/>
        <v>13.5</v>
      </c>
      <c r="I335" s="56">
        <f t="shared" si="37"/>
        <v>13.5</v>
      </c>
    </row>
    <row r="336" spans="1:9" ht="17.25" customHeight="1">
      <c r="A336" s="19" t="s">
        <v>156</v>
      </c>
      <c r="B336" s="17" t="s">
        <v>45</v>
      </c>
      <c r="C336" s="17" t="s">
        <v>55</v>
      </c>
      <c r="D336" s="17" t="s">
        <v>337</v>
      </c>
      <c r="E336" s="17" t="s">
        <v>157</v>
      </c>
      <c r="F336" s="17"/>
      <c r="G336" s="15">
        <f t="shared" si="38"/>
        <v>0</v>
      </c>
      <c r="H336" s="15">
        <f t="shared" si="38"/>
        <v>13.5</v>
      </c>
      <c r="I336" s="56">
        <f t="shared" si="37"/>
        <v>13.5</v>
      </c>
    </row>
    <row r="337" spans="1:9" ht="17.25" customHeight="1">
      <c r="A337" s="16" t="s">
        <v>67</v>
      </c>
      <c r="B337" s="17" t="s">
        <v>45</v>
      </c>
      <c r="C337" s="17" t="s">
        <v>55</v>
      </c>
      <c r="D337" s="17" t="s">
        <v>337</v>
      </c>
      <c r="E337" s="17" t="s">
        <v>157</v>
      </c>
      <c r="F337" s="17" t="s">
        <v>209</v>
      </c>
      <c r="G337" s="15"/>
      <c r="H337" s="50">
        <v>13.5</v>
      </c>
      <c r="I337" s="56">
        <f t="shared" si="37"/>
        <v>13.5</v>
      </c>
    </row>
    <row r="338" spans="1:9" ht="15.75">
      <c r="A338" s="8" t="s">
        <v>15</v>
      </c>
      <c r="B338" s="9" t="s">
        <v>45</v>
      </c>
      <c r="C338" s="9" t="s">
        <v>54</v>
      </c>
      <c r="D338" s="9"/>
      <c r="E338" s="9"/>
      <c r="F338" s="9"/>
      <c r="G338" s="11">
        <f>SUM(G339,G359,G365,G370,G377,G381,G386,G390)</f>
        <v>155199.19999999998</v>
      </c>
      <c r="H338" s="11">
        <f>SUM(H339,H359,H365,H370,H377,H381,H386,H390)</f>
        <v>711.5</v>
      </c>
      <c r="I338" s="57">
        <f t="shared" si="37"/>
        <v>155910.69999999998</v>
      </c>
    </row>
    <row r="339" spans="1:9" ht="15.75">
      <c r="A339" s="12" t="s">
        <v>82</v>
      </c>
      <c r="B339" s="13" t="s">
        <v>45</v>
      </c>
      <c r="C339" s="13" t="s">
        <v>54</v>
      </c>
      <c r="D339" s="13" t="s">
        <v>81</v>
      </c>
      <c r="E339" s="9"/>
      <c r="F339" s="9"/>
      <c r="G339" s="15">
        <f>SUM(G340,G346,G350,G354)</f>
        <v>24538.8</v>
      </c>
      <c r="H339" s="15">
        <f>SUM(H340,H346,H350,H354)</f>
        <v>-50</v>
      </c>
      <c r="I339" s="56">
        <f t="shared" si="37"/>
        <v>24488.8</v>
      </c>
    </row>
    <row r="340" spans="1:9" ht="33" customHeight="1">
      <c r="A340" s="12" t="s">
        <v>325</v>
      </c>
      <c r="B340" s="13" t="s">
        <v>45</v>
      </c>
      <c r="C340" s="13" t="s">
        <v>54</v>
      </c>
      <c r="D340" s="13" t="s">
        <v>165</v>
      </c>
      <c r="E340" s="9"/>
      <c r="F340" s="9"/>
      <c r="G340" s="15">
        <f>SUM(G341)</f>
        <v>23093.8</v>
      </c>
      <c r="H340" s="15">
        <f>SUM(H341)</f>
        <v>0</v>
      </c>
      <c r="I340" s="56">
        <f t="shared" si="37"/>
        <v>23093.8</v>
      </c>
    </row>
    <row r="341" spans="1:9" ht="27.75" customHeight="1">
      <c r="A341" s="23" t="s">
        <v>236</v>
      </c>
      <c r="B341" s="13" t="s">
        <v>45</v>
      </c>
      <c r="C341" s="13" t="s">
        <v>54</v>
      </c>
      <c r="D341" s="13" t="s">
        <v>165</v>
      </c>
      <c r="E341" s="13" t="s">
        <v>221</v>
      </c>
      <c r="F341" s="13"/>
      <c r="G341" s="15">
        <f>SUM(G342,G344)</f>
        <v>23093.8</v>
      </c>
      <c r="H341" s="15">
        <f>SUM(H342,H344)</f>
        <v>0</v>
      </c>
      <c r="I341" s="56">
        <f t="shared" si="37"/>
        <v>23093.8</v>
      </c>
    </row>
    <row r="342" spans="1:9" ht="48" customHeight="1">
      <c r="A342" s="16" t="s">
        <v>235</v>
      </c>
      <c r="B342" s="17" t="s">
        <v>45</v>
      </c>
      <c r="C342" s="17" t="s">
        <v>54</v>
      </c>
      <c r="D342" s="17" t="s">
        <v>165</v>
      </c>
      <c r="E342" s="17" t="s">
        <v>155</v>
      </c>
      <c r="F342" s="17"/>
      <c r="G342" s="15">
        <f>SUM(G343)</f>
        <v>23093.8</v>
      </c>
      <c r="H342" s="15">
        <f>SUM(H343)</f>
        <v>0</v>
      </c>
      <c r="I342" s="56">
        <f t="shared" si="37"/>
        <v>23093.8</v>
      </c>
    </row>
    <row r="343" spans="1:9" ht="21" customHeight="1">
      <c r="A343" s="24" t="s">
        <v>71</v>
      </c>
      <c r="B343" s="17" t="s">
        <v>45</v>
      </c>
      <c r="C343" s="17" t="s">
        <v>54</v>
      </c>
      <c r="D343" s="17" t="s">
        <v>165</v>
      </c>
      <c r="E343" s="17" t="s">
        <v>155</v>
      </c>
      <c r="F343" s="17" t="s">
        <v>197</v>
      </c>
      <c r="G343" s="15">
        <v>23093.8</v>
      </c>
      <c r="H343" s="47"/>
      <c r="I343" s="56">
        <f t="shared" si="37"/>
        <v>23093.8</v>
      </c>
    </row>
    <row r="344" spans="1:9" ht="16.5" customHeight="1">
      <c r="A344" s="19" t="s">
        <v>156</v>
      </c>
      <c r="B344" s="17" t="s">
        <v>45</v>
      </c>
      <c r="C344" s="17" t="s">
        <v>54</v>
      </c>
      <c r="D344" s="17" t="s">
        <v>165</v>
      </c>
      <c r="E344" s="17" t="s">
        <v>157</v>
      </c>
      <c r="F344" s="17"/>
      <c r="G344" s="15">
        <f>SUM(G345)</f>
        <v>0</v>
      </c>
      <c r="H344" s="15">
        <f>SUM(H345)</f>
        <v>0</v>
      </c>
      <c r="I344" s="56">
        <f t="shared" si="37"/>
        <v>0</v>
      </c>
    </row>
    <row r="345" spans="1:9" ht="16.5" customHeight="1">
      <c r="A345" s="24" t="s">
        <v>71</v>
      </c>
      <c r="B345" s="17" t="s">
        <v>45</v>
      </c>
      <c r="C345" s="17" t="s">
        <v>54</v>
      </c>
      <c r="D345" s="17" t="s">
        <v>165</v>
      </c>
      <c r="E345" s="17" t="s">
        <v>157</v>
      </c>
      <c r="F345" s="17" t="s">
        <v>197</v>
      </c>
      <c r="G345" s="15"/>
      <c r="H345" s="47"/>
      <c r="I345" s="56">
        <f t="shared" si="37"/>
        <v>0</v>
      </c>
    </row>
    <row r="346" spans="1:9" ht="30.75" customHeight="1">
      <c r="A346" s="12" t="s">
        <v>246</v>
      </c>
      <c r="B346" s="13" t="s">
        <v>45</v>
      </c>
      <c r="C346" s="13" t="s">
        <v>54</v>
      </c>
      <c r="D346" s="13" t="s">
        <v>173</v>
      </c>
      <c r="E346" s="17"/>
      <c r="F346" s="17"/>
      <c r="G346" s="15">
        <f aca="true" t="shared" si="39" ref="G346:H348">SUM(G347)</f>
        <v>500</v>
      </c>
      <c r="H346" s="15">
        <f t="shared" si="39"/>
        <v>-50</v>
      </c>
      <c r="I346" s="56">
        <f t="shared" si="37"/>
        <v>450</v>
      </c>
    </row>
    <row r="347" spans="1:9" ht="30.75" customHeight="1">
      <c r="A347" s="23" t="s">
        <v>236</v>
      </c>
      <c r="B347" s="13" t="s">
        <v>45</v>
      </c>
      <c r="C347" s="13" t="s">
        <v>54</v>
      </c>
      <c r="D347" s="13" t="s">
        <v>173</v>
      </c>
      <c r="E347" s="13" t="s">
        <v>221</v>
      </c>
      <c r="F347" s="17"/>
      <c r="G347" s="15">
        <f t="shared" si="39"/>
        <v>500</v>
      </c>
      <c r="H347" s="15">
        <f t="shared" si="39"/>
        <v>-50</v>
      </c>
      <c r="I347" s="56">
        <f t="shared" si="37"/>
        <v>450</v>
      </c>
    </row>
    <row r="348" spans="1:9" ht="51.75" customHeight="1">
      <c r="A348" s="16" t="s">
        <v>235</v>
      </c>
      <c r="B348" s="17" t="s">
        <v>45</v>
      </c>
      <c r="C348" s="17" t="s">
        <v>54</v>
      </c>
      <c r="D348" s="17" t="s">
        <v>173</v>
      </c>
      <c r="E348" s="17" t="s">
        <v>155</v>
      </c>
      <c r="F348" s="17"/>
      <c r="G348" s="15">
        <f t="shared" si="39"/>
        <v>500</v>
      </c>
      <c r="H348" s="15">
        <f t="shared" si="39"/>
        <v>-50</v>
      </c>
      <c r="I348" s="56">
        <f t="shared" si="37"/>
        <v>450</v>
      </c>
    </row>
    <row r="349" spans="1:9" ht="16.5" customHeight="1">
      <c r="A349" s="24" t="s">
        <v>71</v>
      </c>
      <c r="B349" s="17" t="s">
        <v>45</v>
      </c>
      <c r="C349" s="17" t="s">
        <v>54</v>
      </c>
      <c r="D349" s="17" t="s">
        <v>173</v>
      </c>
      <c r="E349" s="17" t="s">
        <v>155</v>
      </c>
      <c r="F349" s="17" t="s">
        <v>197</v>
      </c>
      <c r="G349" s="15">
        <v>500</v>
      </c>
      <c r="H349" s="36">
        <v>-50</v>
      </c>
      <c r="I349" s="56">
        <f t="shared" si="37"/>
        <v>450</v>
      </c>
    </row>
    <row r="350" spans="1:9" ht="39" customHeight="1">
      <c r="A350" s="32" t="s">
        <v>250</v>
      </c>
      <c r="B350" s="13" t="s">
        <v>45</v>
      </c>
      <c r="C350" s="13" t="s">
        <v>54</v>
      </c>
      <c r="D350" s="13" t="s">
        <v>249</v>
      </c>
      <c r="E350" s="17"/>
      <c r="F350" s="17"/>
      <c r="G350" s="15">
        <f aca="true" t="shared" si="40" ref="G350:H352">SUM(G351)</f>
        <v>50</v>
      </c>
      <c r="H350" s="15">
        <f t="shared" si="40"/>
        <v>0</v>
      </c>
      <c r="I350" s="56">
        <f t="shared" si="37"/>
        <v>50</v>
      </c>
    </row>
    <row r="351" spans="1:9" ht="33" customHeight="1">
      <c r="A351" s="23" t="s">
        <v>236</v>
      </c>
      <c r="B351" s="13" t="s">
        <v>45</v>
      </c>
      <c r="C351" s="13" t="s">
        <v>54</v>
      </c>
      <c r="D351" s="13" t="s">
        <v>249</v>
      </c>
      <c r="E351" s="13" t="s">
        <v>221</v>
      </c>
      <c r="F351" s="17"/>
      <c r="G351" s="15">
        <f t="shared" si="40"/>
        <v>50</v>
      </c>
      <c r="H351" s="15">
        <f t="shared" si="40"/>
        <v>0</v>
      </c>
      <c r="I351" s="56">
        <f t="shared" si="37"/>
        <v>50</v>
      </c>
    </row>
    <row r="352" spans="1:9" ht="47.25" customHeight="1">
      <c r="A352" s="16" t="s">
        <v>235</v>
      </c>
      <c r="B352" s="17" t="s">
        <v>45</v>
      </c>
      <c r="C352" s="17" t="s">
        <v>54</v>
      </c>
      <c r="D352" s="17" t="s">
        <v>249</v>
      </c>
      <c r="E352" s="17" t="s">
        <v>155</v>
      </c>
      <c r="F352" s="17"/>
      <c r="G352" s="15">
        <f t="shared" si="40"/>
        <v>50</v>
      </c>
      <c r="H352" s="15">
        <f t="shared" si="40"/>
        <v>0</v>
      </c>
      <c r="I352" s="56">
        <f t="shared" si="37"/>
        <v>50</v>
      </c>
    </row>
    <row r="353" spans="1:9" ht="16.5" customHeight="1">
      <c r="A353" s="24" t="s">
        <v>71</v>
      </c>
      <c r="B353" s="17" t="s">
        <v>45</v>
      </c>
      <c r="C353" s="17" t="s">
        <v>54</v>
      </c>
      <c r="D353" s="17" t="s">
        <v>249</v>
      </c>
      <c r="E353" s="17" t="s">
        <v>155</v>
      </c>
      <c r="F353" s="17" t="s">
        <v>197</v>
      </c>
      <c r="G353" s="15">
        <v>50</v>
      </c>
      <c r="H353" s="47"/>
      <c r="I353" s="56">
        <f t="shared" si="37"/>
        <v>50</v>
      </c>
    </row>
    <row r="354" spans="1:9" ht="36" customHeight="1">
      <c r="A354" s="12" t="s">
        <v>307</v>
      </c>
      <c r="B354" s="13" t="s">
        <v>45</v>
      </c>
      <c r="C354" s="13" t="s">
        <v>54</v>
      </c>
      <c r="D354" s="13" t="s">
        <v>305</v>
      </c>
      <c r="E354" s="17"/>
      <c r="F354" s="17"/>
      <c r="G354" s="15">
        <f aca="true" t="shared" si="41" ref="G354:H357">SUM(G355)</f>
        <v>895</v>
      </c>
      <c r="H354" s="15">
        <f t="shared" si="41"/>
        <v>0</v>
      </c>
      <c r="I354" s="56">
        <f t="shared" si="37"/>
        <v>895</v>
      </c>
    </row>
    <row r="355" spans="1:9" ht="46.5" customHeight="1">
      <c r="A355" s="20" t="s">
        <v>313</v>
      </c>
      <c r="B355" s="13" t="s">
        <v>45</v>
      </c>
      <c r="C355" s="13" t="s">
        <v>54</v>
      </c>
      <c r="D355" s="13" t="s">
        <v>312</v>
      </c>
      <c r="E355" s="17"/>
      <c r="F355" s="17"/>
      <c r="G355" s="15">
        <f t="shared" si="41"/>
        <v>895</v>
      </c>
      <c r="H355" s="15">
        <f t="shared" si="41"/>
        <v>0</v>
      </c>
      <c r="I355" s="56">
        <f t="shared" si="37"/>
        <v>895</v>
      </c>
    </row>
    <row r="356" spans="1:9" ht="30.75" customHeight="1">
      <c r="A356" s="23" t="s">
        <v>257</v>
      </c>
      <c r="B356" s="13" t="s">
        <v>45</v>
      </c>
      <c r="C356" s="13" t="s">
        <v>54</v>
      </c>
      <c r="D356" s="13" t="s">
        <v>312</v>
      </c>
      <c r="E356" s="13" t="s">
        <v>221</v>
      </c>
      <c r="F356" s="17"/>
      <c r="G356" s="15">
        <f t="shared" si="41"/>
        <v>895</v>
      </c>
      <c r="H356" s="15">
        <f t="shared" si="41"/>
        <v>0</v>
      </c>
      <c r="I356" s="56">
        <f t="shared" si="37"/>
        <v>895</v>
      </c>
    </row>
    <row r="357" spans="1:9" ht="16.5" customHeight="1">
      <c r="A357" s="19" t="s">
        <v>156</v>
      </c>
      <c r="B357" s="17" t="s">
        <v>45</v>
      </c>
      <c r="C357" s="17" t="s">
        <v>54</v>
      </c>
      <c r="D357" s="17" t="s">
        <v>312</v>
      </c>
      <c r="E357" s="17" t="s">
        <v>157</v>
      </c>
      <c r="F357" s="17"/>
      <c r="G357" s="15">
        <f t="shared" si="41"/>
        <v>895</v>
      </c>
      <c r="H357" s="15">
        <f t="shared" si="41"/>
        <v>0</v>
      </c>
      <c r="I357" s="56">
        <f t="shared" si="37"/>
        <v>895</v>
      </c>
    </row>
    <row r="358" spans="1:9" ht="16.5" customHeight="1">
      <c r="A358" s="24" t="s">
        <v>71</v>
      </c>
      <c r="B358" s="17" t="s">
        <v>45</v>
      </c>
      <c r="C358" s="17" t="s">
        <v>54</v>
      </c>
      <c r="D358" s="17" t="s">
        <v>312</v>
      </c>
      <c r="E358" s="17" t="s">
        <v>157</v>
      </c>
      <c r="F358" s="17" t="s">
        <v>197</v>
      </c>
      <c r="G358" s="15">
        <v>895</v>
      </c>
      <c r="H358" s="47"/>
      <c r="I358" s="56">
        <f t="shared" si="37"/>
        <v>895</v>
      </c>
    </row>
    <row r="359" spans="1:9" ht="47.25" customHeight="1">
      <c r="A359" s="12" t="s">
        <v>144</v>
      </c>
      <c r="B359" s="13" t="s">
        <v>45</v>
      </c>
      <c r="C359" s="13" t="s">
        <v>54</v>
      </c>
      <c r="D359" s="13" t="s">
        <v>84</v>
      </c>
      <c r="E359" s="13"/>
      <c r="F359" s="13"/>
      <c r="G359" s="15">
        <f>SUM(G360)</f>
        <v>118725.7</v>
      </c>
      <c r="H359" s="15">
        <f>SUM(H360)</f>
        <v>0</v>
      </c>
      <c r="I359" s="56">
        <f t="shared" si="37"/>
        <v>118725.7</v>
      </c>
    </row>
    <row r="360" spans="1:9" ht="33.75" customHeight="1">
      <c r="A360" s="23" t="s">
        <v>236</v>
      </c>
      <c r="B360" s="13" t="s">
        <v>45</v>
      </c>
      <c r="C360" s="13" t="s">
        <v>54</v>
      </c>
      <c r="D360" s="13" t="s">
        <v>84</v>
      </c>
      <c r="E360" s="13" t="s">
        <v>221</v>
      </c>
      <c r="F360" s="13"/>
      <c r="G360" s="15">
        <f>SUM(G361,G363)</f>
        <v>118725.7</v>
      </c>
      <c r="H360" s="15">
        <f>SUM(H361,H363)</f>
        <v>0</v>
      </c>
      <c r="I360" s="56">
        <f t="shared" si="37"/>
        <v>118725.7</v>
      </c>
    </row>
    <row r="361" spans="1:9" ht="45.75" customHeight="1">
      <c r="A361" s="16" t="s">
        <v>235</v>
      </c>
      <c r="B361" s="17" t="s">
        <v>45</v>
      </c>
      <c r="C361" s="17" t="s">
        <v>54</v>
      </c>
      <c r="D361" s="17" t="s">
        <v>84</v>
      </c>
      <c r="E361" s="17" t="s">
        <v>155</v>
      </c>
      <c r="F361" s="17"/>
      <c r="G361" s="15">
        <f>SUM(G362)</f>
        <v>118341.7</v>
      </c>
      <c r="H361" s="15">
        <f>SUM(H362)</f>
        <v>0</v>
      </c>
      <c r="I361" s="56">
        <f t="shared" si="37"/>
        <v>118341.7</v>
      </c>
    </row>
    <row r="362" spans="1:9" ht="18" customHeight="1">
      <c r="A362" s="16" t="s">
        <v>67</v>
      </c>
      <c r="B362" s="17" t="s">
        <v>45</v>
      </c>
      <c r="C362" s="17" t="s">
        <v>54</v>
      </c>
      <c r="D362" s="17" t="s">
        <v>84</v>
      </c>
      <c r="E362" s="17" t="s">
        <v>155</v>
      </c>
      <c r="F362" s="17" t="s">
        <v>209</v>
      </c>
      <c r="G362" s="15">
        <v>118341.7</v>
      </c>
      <c r="H362" s="47"/>
      <c r="I362" s="56">
        <f t="shared" si="37"/>
        <v>118341.7</v>
      </c>
    </row>
    <row r="363" spans="1:9" ht="20.25" customHeight="1">
      <c r="A363" s="19" t="s">
        <v>156</v>
      </c>
      <c r="B363" s="17" t="s">
        <v>45</v>
      </c>
      <c r="C363" s="17" t="s">
        <v>54</v>
      </c>
      <c r="D363" s="17" t="s">
        <v>84</v>
      </c>
      <c r="E363" s="17" t="s">
        <v>157</v>
      </c>
      <c r="F363" s="17"/>
      <c r="G363" s="15">
        <f>SUM(G364)</f>
        <v>384</v>
      </c>
      <c r="H363" s="15">
        <f>SUM(H364)</f>
        <v>0</v>
      </c>
      <c r="I363" s="56">
        <f t="shared" si="37"/>
        <v>384</v>
      </c>
    </row>
    <row r="364" spans="1:9" ht="17.25" customHeight="1">
      <c r="A364" s="16" t="s">
        <v>67</v>
      </c>
      <c r="B364" s="17" t="s">
        <v>45</v>
      </c>
      <c r="C364" s="17" t="s">
        <v>54</v>
      </c>
      <c r="D364" s="17" t="s">
        <v>84</v>
      </c>
      <c r="E364" s="17" t="s">
        <v>157</v>
      </c>
      <c r="F364" s="17" t="s">
        <v>209</v>
      </c>
      <c r="G364" s="15">
        <v>384</v>
      </c>
      <c r="H364" s="47"/>
      <c r="I364" s="56">
        <f t="shared" si="37"/>
        <v>384</v>
      </c>
    </row>
    <row r="365" spans="1:9" ht="17.25" customHeight="1">
      <c r="A365" s="12" t="s">
        <v>16</v>
      </c>
      <c r="B365" s="13" t="s">
        <v>45</v>
      </c>
      <c r="C365" s="13" t="s">
        <v>54</v>
      </c>
      <c r="D365" s="13">
        <v>5200900</v>
      </c>
      <c r="E365" s="13"/>
      <c r="F365" s="13"/>
      <c r="G365" s="15">
        <f>SUM(G366)</f>
        <v>3086.4</v>
      </c>
      <c r="H365" s="15">
        <f>SUM(H366)</f>
        <v>0</v>
      </c>
      <c r="I365" s="56">
        <f t="shared" si="37"/>
        <v>3086.4</v>
      </c>
    </row>
    <row r="366" spans="1:9" ht="28.5" customHeight="1">
      <c r="A366" s="23" t="s">
        <v>236</v>
      </c>
      <c r="B366" s="13" t="s">
        <v>45</v>
      </c>
      <c r="C366" s="13" t="s">
        <v>54</v>
      </c>
      <c r="D366" s="13">
        <v>5200900</v>
      </c>
      <c r="E366" s="13" t="s">
        <v>221</v>
      </c>
      <c r="F366" s="13"/>
      <c r="G366" s="15">
        <f>SUM(G367)</f>
        <v>3086.4</v>
      </c>
      <c r="H366" s="15">
        <f>SUM(H367)</f>
        <v>0</v>
      </c>
      <c r="I366" s="56">
        <f t="shared" si="37"/>
        <v>3086.4</v>
      </c>
    </row>
    <row r="367" spans="1:9" ht="45" customHeight="1">
      <c r="A367" s="16" t="s">
        <v>235</v>
      </c>
      <c r="B367" s="17" t="s">
        <v>45</v>
      </c>
      <c r="C367" s="17" t="s">
        <v>54</v>
      </c>
      <c r="D367" s="17">
        <v>5200900</v>
      </c>
      <c r="E367" s="17" t="s">
        <v>155</v>
      </c>
      <c r="F367" s="17"/>
      <c r="G367" s="15">
        <f>SUM(G368:G369)</f>
        <v>3086.4</v>
      </c>
      <c r="H367" s="15">
        <f>SUM(H368:H369)</f>
        <v>0</v>
      </c>
      <c r="I367" s="56">
        <f t="shared" si="37"/>
        <v>3086.4</v>
      </c>
    </row>
    <row r="368" spans="1:9" ht="15" customHeight="1">
      <c r="A368" s="16" t="s">
        <v>67</v>
      </c>
      <c r="B368" s="17" t="s">
        <v>45</v>
      </c>
      <c r="C368" s="17" t="s">
        <v>54</v>
      </c>
      <c r="D368" s="17">
        <v>5200900</v>
      </c>
      <c r="E368" s="17" t="s">
        <v>155</v>
      </c>
      <c r="F368" s="17" t="s">
        <v>209</v>
      </c>
      <c r="G368" s="15">
        <v>1543.2</v>
      </c>
      <c r="H368" s="47"/>
      <c r="I368" s="56">
        <f t="shared" si="37"/>
        <v>1543.2</v>
      </c>
    </row>
    <row r="369" spans="1:9" ht="15" customHeight="1">
      <c r="A369" s="16" t="s">
        <v>68</v>
      </c>
      <c r="B369" s="17" t="s">
        <v>45</v>
      </c>
      <c r="C369" s="17" t="s">
        <v>54</v>
      </c>
      <c r="D369" s="17">
        <v>5200900</v>
      </c>
      <c r="E369" s="17" t="s">
        <v>155</v>
      </c>
      <c r="F369" s="17" t="s">
        <v>213</v>
      </c>
      <c r="G369" s="15">
        <v>1543.2</v>
      </c>
      <c r="H369" s="47"/>
      <c r="I369" s="56">
        <f t="shared" si="37"/>
        <v>1543.2</v>
      </c>
    </row>
    <row r="370" spans="1:9" ht="17.25" customHeight="1">
      <c r="A370" s="12" t="s">
        <v>17</v>
      </c>
      <c r="B370" s="13" t="s">
        <v>45</v>
      </c>
      <c r="C370" s="13" t="s">
        <v>54</v>
      </c>
      <c r="D370" s="13">
        <v>4230000</v>
      </c>
      <c r="E370" s="13"/>
      <c r="F370" s="13"/>
      <c r="G370" s="15">
        <f>SUM(G371)</f>
        <v>5150</v>
      </c>
      <c r="H370" s="15">
        <f>SUM(H371)</f>
        <v>100</v>
      </c>
      <c r="I370" s="56">
        <f t="shared" si="37"/>
        <v>5250</v>
      </c>
    </row>
    <row r="371" spans="1:9" ht="21.75" customHeight="1">
      <c r="A371" s="12" t="s">
        <v>161</v>
      </c>
      <c r="B371" s="13" t="s">
        <v>45</v>
      </c>
      <c r="C371" s="13" t="s">
        <v>54</v>
      </c>
      <c r="D371" s="13">
        <v>4239900</v>
      </c>
      <c r="E371" s="13"/>
      <c r="F371" s="13"/>
      <c r="G371" s="15">
        <f>SUM(G372)</f>
        <v>5150</v>
      </c>
      <c r="H371" s="15">
        <f>SUM(H372)</f>
        <v>100</v>
      </c>
      <c r="I371" s="56">
        <f t="shared" si="37"/>
        <v>5250</v>
      </c>
    </row>
    <row r="372" spans="1:9" ht="29.25" customHeight="1">
      <c r="A372" s="23" t="s">
        <v>236</v>
      </c>
      <c r="B372" s="13" t="s">
        <v>45</v>
      </c>
      <c r="C372" s="13" t="s">
        <v>54</v>
      </c>
      <c r="D372" s="13">
        <v>4239900</v>
      </c>
      <c r="E372" s="13" t="s">
        <v>221</v>
      </c>
      <c r="F372" s="13"/>
      <c r="G372" s="15">
        <f>SUM(G373,G375)</f>
        <v>5150</v>
      </c>
      <c r="H372" s="15">
        <f>SUM(H373,H375)</f>
        <v>100</v>
      </c>
      <c r="I372" s="56">
        <f t="shared" si="37"/>
        <v>5250</v>
      </c>
    </row>
    <row r="373" spans="1:9" ht="45.75" customHeight="1">
      <c r="A373" s="16" t="s">
        <v>235</v>
      </c>
      <c r="B373" s="17" t="s">
        <v>45</v>
      </c>
      <c r="C373" s="17" t="s">
        <v>54</v>
      </c>
      <c r="D373" s="17">
        <v>4239900</v>
      </c>
      <c r="E373" s="17" t="s">
        <v>155</v>
      </c>
      <c r="F373" s="17"/>
      <c r="G373" s="15">
        <f>SUM(G374)</f>
        <v>5130.8</v>
      </c>
      <c r="H373" s="15">
        <f>SUM(H374)</f>
        <v>100</v>
      </c>
      <c r="I373" s="56">
        <f t="shared" si="37"/>
        <v>5230.8</v>
      </c>
    </row>
    <row r="374" spans="1:9" ht="15.75" customHeight="1">
      <c r="A374" s="24" t="s">
        <v>71</v>
      </c>
      <c r="B374" s="17" t="s">
        <v>45</v>
      </c>
      <c r="C374" s="17" t="s">
        <v>54</v>
      </c>
      <c r="D374" s="17">
        <v>4239900</v>
      </c>
      <c r="E374" s="17" t="s">
        <v>155</v>
      </c>
      <c r="F374" s="17" t="s">
        <v>197</v>
      </c>
      <c r="G374" s="15">
        <v>5130.8</v>
      </c>
      <c r="H374" s="36">
        <v>100</v>
      </c>
      <c r="I374" s="56">
        <f t="shared" si="37"/>
        <v>5230.8</v>
      </c>
    </row>
    <row r="375" spans="1:9" ht="18" customHeight="1">
      <c r="A375" s="19" t="s">
        <v>156</v>
      </c>
      <c r="B375" s="17" t="s">
        <v>45</v>
      </c>
      <c r="C375" s="17" t="s">
        <v>54</v>
      </c>
      <c r="D375" s="17" t="s">
        <v>172</v>
      </c>
      <c r="E375" s="17" t="s">
        <v>157</v>
      </c>
      <c r="F375" s="17"/>
      <c r="G375" s="15">
        <f>SUM(G376)</f>
        <v>19.2</v>
      </c>
      <c r="H375" s="15">
        <f>SUM(H376)</f>
        <v>0</v>
      </c>
      <c r="I375" s="56">
        <f t="shared" si="37"/>
        <v>19.2</v>
      </c>
    </row>
    <row r="376" spans="1:9" ht="15.75" customHeight="1">
      <c r="A376" s="24" t="s">
        <v>71</v>
      </c>
      <c r="B376" s="17" t="s">
        <v>45</v>
      </c>
      <c r="C376" s="17" t="s">
        <v>54</v>
      </c>
      <c r="D376" s="17" t="s">
        <v>172</v>
      </c>
      <c r="E376" s="17" t="s">
        <v>157</v>
      </c>
      <c r="F376" s="17" t="s">
        <v>197</v>
      </c>
      <c r="G376" s="15">
        <v>19.2</v>
      </c>
      <c r="H376" s="47"/>
      <c r="I376" s="56">
        <f t="shared" si="37"/>
        <v>19.2</v>
      </c>
    </row>
    <row r="377" spans="1:9" ht="32.25" customHeight="1">
      <c r="A377" s="12" t="s">
        <v>284</v>
      </c>
      <c r="B377" s="17" t="s">
        <v>45</v>
      </c>
      <c r="C377" s="17" t="s">
        <v>54</v>
      </c>
      <c r="D377" s="13" t="s">
        <v>102</v>
      </c>
      <c r="E377" s="17"/>
      <c r="F377" s="17"/>
      <c r="G377" s="15">
        <f aca="true" t="shared" si="42" ref="G377:H379">SUM(G378)</f>
        <v>3548.3</v>
      </c>
      <c r="H377" s="15">
        <f t="shared" si="42"/>
        <v>0</v>
      </c>
      <c r="I377" s="56">
        <f t="shared" si="37"/>
        <v>3548.3</v>
      </c>
    </row>
    <row r="378" spans="1:9" ht="30" customHeight="1">
      <c r="A378" s="23" t="s">
        <v>236</v>
      </c>
      <c r="B378" s="17" t="s">
        <v>45</v>
      </c>
      <c r="C378" s="17" t="s">
        <v>54</v>
      </c>
      <c r="D378" s="13" t="s">
        <v>102</v>
      </c>
      <c r="E378" s="17" t="s">
        <v>221</v>
      </c>
      <c r="F378" s="17"/>
      <c r="G378" s="15">
        <f t="shared" si="42"/>
        <v>3548.3</v>
      </c>
      <c r="H378" s="15">
        <f t="shared" si="42"/>
        <v>0</v>
      </c>
      <c r="I378" s="56">
        <f t="shared" si="37"/>
        <v>3548.3</v>
      </c>
    </row>
    <row r="379" spans="1:9" ht="45.75" customHeight="1">
      <c r="A379" s="16" t="s">
        <v>235</v>
      </c>
      <c r="B379" s="17" t="s">
        <v>45</v>
      </c>
      <c r="C379" s="17" t="s">
        <v>54</v>
      </c>
      <c r="D379" s="17" t="s">
        <v>102</v>
      </c>
      <c r="E379" s="17" t="s">
        <v>155</v>
      </c>
      <c r="F379" s="17"/>
      <c r="G379" s="15">
        <f t="shared" si="42"/>
        <v>3548.3</v>
      </c>
      <c r="H379" s="15">
        <f t="shared" si="42"/>
        <v>0</v>
      </c>
      <c r="I379" s="56">
        <f t="shared" si="37"/>
        <v>3548.3</v>
      </c>
    </row>
    <row r="380" spans="1:9" ht="18" customHeight="1">
      <c r="A380" s="16" t="s">
        <v>67</v>
      </c>
      <c r="B380" s="17" t="s">
        <v>45</v>
      </c>
      <c r="C380" s="17" t="s">
        <v>54</v>
      </c>
      <c r="D380" s="17" t="s">
        <v>102</v>
      </c>
      <c r="E380" s="17" t="s">
        <v>155</v>
      </c>
      <c r="F380" s="17" t="s">
        <v>209</v>
      </c>
      <c r="G380" s="15">
        <v>3548.3</v>
      </c>
      <c r="H380" s="47"/>
      <c r="I380" s="56">
        <f t="shared" si="37"/>
        <v>3548.3</v>
      </c>
    </row>
    <row r="381" spans="1:9" ht="18" customHeight="1">
      <c r="A381" s="12" t="s">
        <v>245</v>
      </c>
      <c r="B381" s="13" t="s">
        <v>45</v>
      </c>
      <c r="C381" s="13" t="s">
        <v>54</v>
      </c>
      <c r="D381" s="13" t="s">
        <v>244</v>
      </c>
      <c r="E381" s="17"/>
      <c r="F381" s="17"/>
      <c r="G381" s="15">
        <f aca="true" t="shared" si="43" ref="G381:H384">SUM(G382)</f>
        <v>150</v>
      </c>
      <c r="H381" s="15">
        <f t="shared" si="43"/>
        <v>0</v>
      </c>
      <c r="I381" s="56">
        <f t="shared" si="37"/>
        <v>150</v>
      </c>
    </row>
    <row r="382" spans="1:9" ht="16.5" customHeight="1">
      <c r="A382" s="12" t="s">
        <v>163</v>
      </c>
      <c r="B382" s="13" t="s">
        <v>45</v>
      </c>
      <c r="C382" s="13" t="s">
        <v>54</v>
      </c>
      <c r="D382" s="13" t="s">
        <v>164</v>
      </c>
      <c r="E382" s="13"/>
      <c r="F382" s="13"/>
      <c r="G382" s="15">
        <f t="shared" si="43"/>
        <v>150</v>
      </c>
      <c r="H382" s="15">
        <f t="shared" si="43"/>
        <v>0</v>
      </c>
      <c r="I382" s="56">
        <f t="shared" si="37"/>
        <v>150</v>
      </c>
    </row>
    <row r="383" spans="1:9" ht="31.5" customHeight="1">
      <c r="A383" s="23" t="s">
        <v>236</v>
      </c>
      <c r="B383" s="13" t="s">
        <v>45</v>
      </c>
      <c r="C383" s="13" t="s">
        <v>54</v>
      </c>
      <c r="D383" s="13" t="s">
        <v>164</v>
      </c>
      <c r="E383" s="13" t="s">
        <v>221</v>
      </c>
      <c r="F383" s="13"/>
      <c r="G383" s="15">
        <f t="shared" si="43"/>
        <v>150</v>
      </c>
      <c r="H383" s="15">
        <f t="shared" si="43"/>
        <v>0</v>
      </c>
      <c r="I383" s="56">
        <f t="shared" si="37"/>
        <v>150</v>
      </c>
    </row>
    <row r="384" spans="1:9" ht="18" customHeight="1">
      <c r="A384" s="19" t="s">
        <v>156</v>
      </c>
      <c r="B384" s="17" t="s">
        <v>45</v>
      </c>
      <c r="C384" s="17" t="s">
        <v>54</v>
      </c>
      <c r="D384" s="17" t="s">
        <v>164</v>
      </c>
      <c r="E384" s="17" t="s">
        <v>157</v>
      </c>
      <c r="F384" s="17"/>
      <c r="G384" s="15">
        <f t="shared" si="43"/>
        <v>150</v>
      </c>
      <c r="H384" s="15">
        <f t="shared" si="43"/>
        <v>0</v>
      </c>
      <c r="I384" s="56">
        <f aca="true" t="shared" si="44" ref="I384:I463">SUM(G384+H384)</f>
        <v>150</v>
      </c>
    </row>
    <row r="385" spans="1:9" ht="15" customHeight="1">
      <c r="A385" s="24" t="s">
        <v>71</v>
      </c>
      <c r="B385" s="17" t="s">
        <v>45</v>
      </c>
      <c r="C385" s="17" t="s">
        <v>54</v>
      </c>
      <c r="D385" s="17" t="s">
        <v>164</v>
      </c>
      <c r="E385" s="17" t="s">
        <v>157</v>
      </c>
      <c r="F385" s="17" t="s">
        <v>197</v>
      </c>
      <c r="G385" s="15">
        <v>150</v>
      </c>
      <c r="H385" s="47"/>
      <c r="I385" s="56">
        <f t="shared" si="44"/>
        <v>150</v>
      </c>
    </row>
    <row r="386" spans="1:9" ht="15" customHeight="1">
      <c r="A386" s="32" t="s">
        <v>69</v>
      </c>
      <c r="B386" s="13" t="s">
        <v>45</v>
      </c>
      <c r="C386" s="13" t="s">
        <v>54</v>
      </c>
      <c r="D386" s="13" t="s">
        <v>338</v>
      </c>
      <c r="E386" s="17"/>
      <c r="F386" s="17"/>
      <c r="G386" s="15">
        <f aca="true" t="shared" si="45" ref="G386:H388">SUM(G387)</f>
        <v>0</v>
      </c>
      <c r="H386" s="15">
        <f t="shared" si="45"/>
        <v>242.5</v>
      </c>
      <c r="I386" s="56">
        <f t="shared" si="44"/>
        <v>242.5</v>
      </c>
    </row>
    <row r="387" spans="1:9" ht="30.75" customHeight="1">
      <c r="A387" s="32" t="s">
        <v>339</v>
      </c>
      <c r="B387" s="13" t="s">
        <v>45</v>
      </c>
      <c r="C387" s="13" t="s">
        <v>54</v>
      </c>
      <c r="D387" s="13" t="s">
        <v>337</v>
      </c>
      <c r="E387" s="17"/>
      <c r="F387" s="17"/>
      <c r="G387" s="15">
        <f t="shared" si="45"/>
        <v>0</v>
      </c>
      <c r="H387" s="15">
        <f t="shared" si="45"/>
        <v>242.5</v>
      </c>
      <c r="I387" s="56">
        <f t="shared" si="44"/>
        <v>242.5</v>
      </c>
    </row>
    <row r="388" spans="1:9" ht="18.75" customHeight="1">
      <c r="A388" s="19" t="s">
        <v>156</v>
      </c>
      <c r="B388" s="17" t="s">
        <v>45</v>
      </c>
      <c r="C388" s="17" t="s">
        <v>54</v>
      </c>
      <c r="D388" s="17" t="s">
        <v>337</v>
      </c>
      <c r="E388" s="17" t="s">
        <v>157</v>
      </c>
      <c r="F388" s="17"/>
      <c r="G388" s="15">
        <f t="shared" si="45"/>
        <v>0</v>
      </c>
      <c r="H388" s="15">
        <f t="shared" si="45"/>
        <v>242.5</v>
      </c>
      <c r="I388" s="56">
        <f t="shared" si="44"/>
        <v>242.5</v>
      </c>
    </row>
    <row r="389" spans="1:9" ht="18" customHeight="1">
      <c r="A389" s="16" t="s">
        <v>67</v>
      </c>
      <c r="B389" s="17" t="s">
        <v>45</v>
      </c>
      <c r="C389" s="17" t="s">
        <v>54</v>
      </c>
      <c r="D389" s="17" t="s">
        <v>337</v>
      </c>
      <c r="E389" s="17" t="s">
        <v>157</v>
      </c>
      <c r="F389" s="17" t="s">
        <v>209</v>
      </c>
      <c r="G389" s="15"/>
      <c r="H389" s="36">
        <v>242.5</v>
      </c>
      <c r="I389" s="56">
        <f t="shared" si="44"/>
        <v>242.5</v>
      </c>
    </row>
    <row r="390" spans="1:9" ht="33" customHeight="1">
      <c r="A390" s="32" t="s">
        <v>340</v>
      </c>
      <c r="B390" s="13" t="s">
        <v>45</v>
      </c>
      <c r="C390" s="13" t="s">
        <v>54</v>
      </c>
      <c r="D390" s="13" t="s">
        <v>341</v>
      </c>
      <c r="E390" s="17"/>
      <c r="F390" s="17"/>
      <c r="G390" s="15">
        <f aca="true" t="shared" si="46" ref="G390:H392">SUM(G391)</f>
        <v>0</v>
      </c>
      <c r="H390" s="15">
        <f t="shared" si="46"/>
        <v>419</v>
      </c>
      <c r="I390" s="56">
        <f>SUM(G390+H390)</f>
        <v>419</v>
      </c>
    </row>
    <row r="391" spans="1:9" ht="27.75" customHeight="1">
      <c r="A391" s="23" t="s">
        <v>236</v>
      </c>
      <c r="B391" s="13" t="s">
        <v>45</v>
      </c>
      <c r="C391" s="13" t="s">
        <v>54</v>
      </c>
      <c r="D391" s="13" t="s">
        <v>341</v>
      </c>
      <c r="E391" s="13" t="s">
        <v>221</v>
      </c>
      <c r="F391" s="17"/>
      <c r="G391" s="15">
        <f t="shared" si="46"/>
        <v>0</v>
      </c>
      <c r="H391" s="15">
        <f t="shared" si="46"/>
        <v>419</v>
      </c>
      <c r="I391" s="56">
        <f>SUM(G391+H391)</f>
        <v>419</v>
      </c>
    </row>
    <row r="392" spans="1:9" ht="30.75" customHeight="1">
      <c r="A392" s="16" t="s">
        <v>235</v>
      </c>
      <c r="B392" s="17" t="s">
        <v>45</v>
      </c>
      <c r="C392" s="17" t="s">
        <v>54</v>
      </c>
      <c r="D392" s="17" t="s">
        <v>341</v>
      </c>
      <c r="E392" s="17" t="s">
        <v>155</v>
      </c>
      <c r="F392" s="17"/>
      <c r="G392" s="15">
        <f t="shared" si="46"/>
        <v>0</v>
      </c>
      <c r="H392" s="15">
        <f t="shared" si="46"/>
        <v>419</v>
      </c>
      <c r="I392" s="56">
        <f>SUM(G392+H392)</f>
        <v>419</v>
      </c>
    </row>
    <row r="393" spans="1:9" ht="18" customHeight="1">
      <c r="A393" s="19" t="s">
        <v>67</v>
      </c>
      <c r="B393" s="17" t="s">
        <v>45</v>
      </c>
      <c r="C393" s="17" t="s">
        <v>54</v>
      </c>
      <c r="D393" s="17" t="s">
        <v>341</v>
      </c>
      <c r="E393" s="17" t="s">
        <v>155</v>
      </c>
      <c r="F393" s="17" t="s">
        <v>209</v>
      </c>
      <c r="G393" s="15"/>
      <c r="H393" s="36">
        <v>419</v>
      </c>
      <c r="I393" s="56">
        <f>SUM(G393+H393)</f>
        <v>419</v>
      </c>
    </row>
    <row r="394" spans="1:9" ht="18" customHeight="1">
      <c r="A394" s="8" t="s">
        <v>19</v>
      </c>
      <c r="B394" s="9" t="s">
        <v>45</v>
      </c>
      <c r="C394" s="9" t="s">
        <v>56</v>
      </c>
      <c r="D394" s="9"/>
      <c r="E394" s="9"/>
      <c r="F394" s="9"/>
      <c r="G394" s="11">
        <f>SUM(G395,G401)</f>
        <v>1038.5</v>
      </c>
      <c r="H394" s="11">
        <f>SUM(H395,H401)</f>
        <v>0</v>
      </c>
      <c r="I394" s="57">
        <f t="shared" si="44"/>
        <v>1038.5</v>
      </c>
    </row>
    <row r="395" spans="1:9" ht="18" customHeight="1">
      <c r="A395" s="12" t="s">
        <v>82</v>
      </c>
      <c r="B395" s="13" t="s">
        <v>45</v>
      </c>
      <c r="C395" s="13" t="s">
        <v>56</v>
      </c>
      <c r="D395" s="13" t="s">
        <v>81</v>
      </c>
      <c r="E395" s="9"/>
      <c r="F395" s="9"/>
      <c r="G395" s="15">
        <f aca="true" t="shared" si="47" ref="G395:H399">SUM(G396)</f>
        <v>20</v>
      </c>
      <c r="H395" s="15">
        <f t="shared" si="47"/>
        <v>0</v>
      </c>
      <c r="I395" s="56">
        <f t="shared" si="44"/>
        <v>20</v>
      </c>
    </row>
    <row r="396" spans="1:9" ht="18.75" customHeight="1">
      <c r="A396" s="12" t="s">
        <v>160</v>
      </c>
      <c r="B396" s="13" t="s">
        <v>45</v>
      </c>
      <c r="C396" s="13" t="s">
        <v>56</v>
      </c>
      <c r="D396" s="13" t="s">
        <v>162</v>
      </c>
      <c r="E396" s="14"/>
      <c r="F396" s="14"/>
      <c r="G396" s="15">
        <f t="shared" si="47"/>
        <v>20</v>
      </c>
      <c r="H396" s="15">
        <f t="shared" si="47"/>
        <v>0</v>
      </c>
      <c r="I396" s="56">
        <f t="shared" si="44"/>
        <v>20</v>
      </c>
    </row>
    <row r="397" spans="1:9" ht="22.5" customHeight="1">
      <c r="A397" s="23" t="s">
        <v>200</v>
      </c>
      <c r="B397" s="13" t="s">
        <v>45</v>
      </c>
      <c r="C397" s="13" t="s">
        <v>56</v>
      </c>
      <c r="D397" s="13" t="s">
        <v>162</v>
      </c>
      <c r="E397" s="14" t="s">
        <v>198</v>
      </c>
      <c r="F397" s="18"/>
      <c r="G397" s="15">
        <f t="shared" si="47"/>
        <v>20</v>
      </c>
      <c r="H397" s="15">
        <f t="shared" si="47"/>
        <v>0</v>
      </c>
      <c r="I397" s="56">
        <f t="shared" si="44"/>
        <v>20</v>
      </c>
    </row>
    <row r="398" spans="1:9" ht="20.25" customHeight="1">
      <c r="A398" s="23" t="s">
        <v>201</v>
      </c>
      <c r="B398" s="13" t="s">
        <v>45</v>
      </c>
      <c r="C398" s="13" t="s">
        <v>56</v>
      </c>
      <c r="D398" s="13" t="s">
        <v>162</v>
      </c>
      <c r="E398" s="14" t="s">
        <v>199</v>
      </c>
      <c r="F398" s="18"/>
      <c r="G398" s="15">
        <f t="shared" si="47"/>
        <v>20</v>
      </c>
      <c r="H398" s="15">
        <f t="shared" si="47"/>
        <v>0</v>
      </c>
      <c r="I398" s="56">
        <f t="shared" si="44"/>
        <v>20</v>
      </c>
    </row>
    <row r="399" spans="1:9" ht="24.75" customHeight="1">
      <c r="A399" s="24" t="s">
        <v>191</v>
      </c>
      <c r="B399" s="17" t="s">
        <v>45</v>
      </c>
      <c r="C399" s="17" t="s">
        <v>56</v>
      </c>
      <c r="D399" s="17" t="s">
        <v>162</v>
      </c>
      <c r="E399" s="18" t="s">
        <v>192</v>
      </c>
      <c r="F399" s="18"/>
      <c r="G399" s="15">
        <f t="shared" si="47"/>
        <v>20</v>
      </c>
      <c r="H399" s="15">
        <f t="shared" si="47"/>
        <v>0</v>
      </c>
      <c r="I399" s="56">
        <f t="shared" si="44"/>
        <v>20</v>
      </c>
    </row>
    <row r="400" spans="1:9" ht="18.75" customHeight="1">
      <c r="A400" s="24" t="s">
        <v>71</v>
      </c>
      <c r="B400" s="17" t="s">
        <v>45</v>
      </c>
      <c r="C400" s="17" t="s">
        <v>56</v>
      </c>
      <c r="D400" s="17" t="s">
        <v>162</v>
      </c>
      <c r="E400" s="18" t="s">
        <v>192</v>
      </c>
      <c r="F400" s="18" t="s">
        <v>197</v>
      </c>
      <c r="G400" s="15">
        <v>20</v>
      </c>
      <c r="H400" s="47"/>
      <c r="I400" s="56">
        <f t="shared" si="44"/>
        <v>20</v>
      </c>
    </row>
    <row r="401" spans="1:9" ht="18.75" customHeight="1">
      <c r="A401" s="32" t="s">
        <v>282</v>
      </c>
      <c r="B401" s="13" t="s">
        <v>45</v>
      </c>
      <c r="C401" s="13" t="s">
        <v>56</v>
      </c>
      <c r="D401" s="13" t="s">
        <v>248</v>
      </c>
      <c r="E401" s="18"/>
      <c r="F401" s="18"/>
      <c r="G401" s="15">
        <f aca="true" t="shared" si="48" ref="G401:H403">SUM(G402)</f>
        <v>1018.5</v>
      </c>
      <c r="H401" s="15">
        <f t="shared" si="48"/>
        <v>0</v>
      </c>
      <c r="I401" s="56">
        <f t="shared" si="44"/>
        <v>1018.5</v>
      </c>
    </row>
    <row r="402" spans="1:9" ht="19.5" customHeight="1">
      <c r="A402" s="12" t="s">
        <v>247</v>
      </c>
      <c r="B402" s="13" t="s">
        <v>45</v>
      </c>
      <c r="C402" s="13" t="s">
        <v>56</v>
      </c>
      <c r="D402" s="13" t="s">
        <v>85</v>
      </c>
      <c r="E402" s="13"/>
      <c r="F402" s="13"/>
      <c r="G402" s="15">
        <f t="shared" si="48"/>
        <v>1018.5</v>
      </c>
      <c r="H402" s="15">
        <f t="shared" si="48"/>
        <v>0</v>
      </c>
      <c r="I402" s="56">
        <f t="shared" si="44"/>
        <v>1018.5</v>
      </c>
    </row>
    <row r="403" spans="1:9" ht="28.5" customHeight="1">
      <c r="A403" s="23" t="s">
        <v>236</v>
      </c>
      <c r="B403" s="13" t="s">
        <v>45</v>
      </c>
      <c r="C403" s="13" t="s">
        <v>56</v>
      </c>
      <c r="D403" s="13" t="s">
        <v>85</v>
      </c>
      <c r="E403" s="13" t="s">
        <v>221</v>
      </c>
      <c r="F403" s="13"/>
      <c r="G403" s="15">
        <f t="shared" si="48"/>
        <v>1018.5</v>
      </c>
      <c r="H403" s="15">
        <f t="shared" si="48"/>
        <v>0</v>
      </c>
      <c r="I403" s="56">
        <f t="shared" si="44"/>
        <v>1018.5</v>
      </c>
    </row>
    <row r="404" spans="1:9" ht="51.75" customHeight="1">
      <c r="A404" s="16" t="s">
        <v>235</v>
      </c>
      <c r="B404" s="17" t="s">
        <v>45</v>
      </c>
      <c r="C404" s="17" t="s">
        <v>56</v>
      </c>
      <c r="D404" s="17" t="s">
        <v>85</v>
      </c>
      <c r="E404" s="17" t="s">
        <v>155</v>
      </c>
      <c r="F404" s="17"/>
      <c r="G404" s="15">
        <f>SUM(G405:G406)</f>
        <v>1018.5</v>
      </c>
      <c r="H404" s="15">
        <f>SUM(H405:H406)</f>
        <v>0</v>
      </c>
      <c r="I404" s="56">
        <f t="shared" si="44"/>
        <v>1018.5</v>
      </c>
    </row>
    <row r="405" spans="1:9" ht="16.5" customHeight="1">
      <c r="A405" s="19" t="s">
        <v>67</v>
      </c>
      <c r="B405" s="17" t="s">
        <v>45</v>
      </c>
      <c r="C405" s="17" t="s">
        <v>56</v>
      </c>
      <c r="D405" s="17" t="s">
        <v>85</v>
      </c>
      <c r="E405" s="17" t="s">
        <v>155</v>
      </c>
      <c r="F405" s="17" t="s">
        <v>209</v>
      </c>
      <c r="G405" s="15">
        <v>118.5</v>
      </c>
      <c r="H405" s="47"/>
      <c r="I405" s="56">
        <f t="shared" si="44"/>
        <v>118.5</v>
      </c>
    </row>
    <row r="406" spans="1:9" ht="16.5" customHeight="1">
      <c r="A406" s="24" t="s">
        <v>71</v>
      </c>
      <c r="B406" s="17" t="s">
        <v>45</v>
      </c>
      <c r="C406" s="17" t="s">
        <v>56</v>
      </c>
      <c r="D406" s="17" t="s">
        <v>85</v>
      </c>
      <c r="E406" s="17" t="s">
        <v>155</v>
      </c>
      <c r="F406" s="17" t="s">
        <v>197</v>
      </c>
      <c r="G406" s="15">
        <v>900</v>
      </c>
      <c r="H406" s="47"/>
      <c r="I406" s="56">
        <f t="shared" si="44"/>
        <v>900</v>
      </c>
    </row>
    <row r="407" spans="1:9" ht="15.75">
      <c r="A407" s="8" t="s">
        <v>20</v>
      </c>
      <c r="B407" s="9" t="s">
        <v>45</v>
      </c>
      <c r="C407" s="9" t="s">
        <v>57</v>
      </c>
      <c r="D407" s="9"/>
      <c r="E407" s="9"/>
      <c r="F407" s="9"/>
      <c r="G407" s="11">
        <f>SUM(G408,G417,G434)</f>
        <v>10721.5</v>
      </c>
      <c r="H407" s="11">
        <f>SUM(H408,H417,H434)</f>
        <v>400</v>
      </c>
      <c r="I407" s="57">
        <f t="shared" si="44"/>
        <v>11121.5</v>
      </c>
    </row>
    <row r="408" spans="1:9" ht="20.25" customHeight="1">
      <c r="A408" s="12" t="s">
        <v>6</v>
      </c>
      <c r="B408" s="13" t="s">
        <v>45</v>
      </c>
      <c r="C408" s="13" t="s">
        <v>57</v>
      </c>
      <c r="D408" s="13" t="s">
        <v>31</v>
      </c>
      <c r="E408" s="13"/>
      <c r="F408" s="13"/>
      <c r="G408" s="15">
        <f>SUM(G409,G413)</f>
        <v>2954.5</v>
      </c>
      <c r="H408" s="15">
        <f>SUM(H409,H413)</f>
        <v>240</v>
      </c>
      <c r="I408" s="56">
        <f t="shared" si="44"/>
        <v>3194.5</v>
      </c>
    </row>
    <row r="409" spans="1:9" ht="43.5" customHeight="1">
      <c r="A409" s="23" t="s">
        <v>194</v>
      </c>
      <c r="B409" s="13" t="s">
        <v>45</v>
      </c>
      <c r="C409" s="13" t="s">
        <v>57</v>
      </c>
      <c r="D409" s="13" t="s">
        <v>31</v>
      </c>
      <c r="E409" s="13" t="s">
        <v>91</v>
      </c>
      <c r="F409" s="13"/>
      <c r="G409" s="15">
        <f aca="true" t="shared" si="49" ref="G409:H411">SUM(G410)</f>
        <v>2950</v>
      </c>
      <c r="H409" s="15">
        <f t="shared" si="49"/>
        <v>240</v>
      </c>
      <c r="I409" s="56">
        <f t="shared" si="44"/>
        <v>3190</v>
      </c>
    </row>
    <row r="410" spans="1:9" ht="16.5" customHeight="1">
      <c r="A410" s="23" t="s">
        <v>195</v>
      </c>
      <c r="B410" s="13" t="s">
        <v>45</v>
      </c>
      <c r="C410" s="13" t="s">
        <v>57</v>
      </c>
      <c r="D410" s="13" t="s">
        <v>31</v>
      </c>
      <c r="E410" s="13" t="s">
        <v>193</v>
      </c>
      <c r="F410" s="13"/>
      <c r="G410" s="15">
        <f t="shared" si="49"/>
        <v>2950</v>
      </c>
      <c r="H410" s="15">
        <f t="shared" si="49"/>
        <v>240</v>
      </c>
      <c r="I410" s="56">
        <f t="shared" si="44"/>
        <v>3190</v>
      </c>
    </row>
    <row r="411" spans="1:9" ht="20.25" customHeight="1">
      <c r="A411" s="24" t="s">
        <v>179</v>
      </c>
      <c r="B411" s="17" t="s">
        <v>45</v>
      </c>
      <c r="C411" s="17" t="s">
        <v>57</v>
      </c>
      <c r="D411" s="17" t="s">
        <v>31</v>
      </c>
      <c r="E411" s="13" t="s">
        <v>188</v>
      </c>
      <c r="F411" s="13"/>
      <c r="G411" s="15">
        <f t="shared" si="49"/>
        <v>2950</v>
      </c>
      <c r="H411" s="15">
        <f t="shared" si="49"/>
        <v>240</v>
      </c>
      <c r="I411" s="56">
        <f t="shared" si="44"/>
        <v>3190</v>
      </c>
    </row>
    <row r="412" spans="1:9" ht="20.25" customHeight="1">
      <c r="A412" s="24" t="s">
        <v>71</v>
      </c>
      <c r="B412" s="17" t="s">
        <v>45</v>
      </c>
      <c r="C412" s="17" t="s">
        <v>57</v>
      </c>
      <c r="D412" s="17" t="s">
        <v>31</v>
      </c>
      <c r="E412" s="17" t="s">
        <v>188</v>
      </c>
      <c r="F412" s="17" t="s">
        <v>197</v>
      </c>
      <c r="G412" s="15">
        <v>2950</v>
      </c>
      <c r="H412" s="36">
        <v>240</v>
      </c>
      <c r="I412" s="56">
        <f t="shared" si="44"/>
        <v>3190</v>
      </c>
    </row>
    <row r="413" spans="1:9" ht="21" customHeight="1">
      <c r="A413" s="23" t="s">
        <v>200</v>
      </c>
      <c r="B413" s="13" t="s">
        <v>45</v>
      </c>
      <c r="C413" s="13" t="s">
        <v>57</v>
      </c>
      <c r="D413" s="13" t="s">
        <v>31</v>
      </c>
      <c r="E413" s="13" t="s">
        <v>198</v>
      </c>
      <c r="F413" s="17"/>
      <c r="G413" s="15">
        <f aca="true" t="shared" si="50" ref="G413:H415">SUM(G414)</f>
        <v>4.5</v>
      </c>
      <c r="H413" s="15">
        <f t="shared" si="50"/>
        <v>0</v>
      </c>
      <c r="I413" s="56">
        <f t="shared" si="44"/>
        <v>4.5</v>
      </c>
    </row>
    <row r="414" spans="1:9" ht="18" customHeight="1">
      <c r="A414" s="23" t="s">
        <v>201</v>
      </c>
      <c r="B414" s="13" t="s">
        <v>45</v>
      </c>
      <c r="C414" s="13" t="s">
        <v>57</v>
      </c>
      <c r="D414" s="13" t="s">
        <v>31</v>
      </c>
      <c r="E414" s="13" t="s">
        <v>199</v>
      </c>
      <c r="F414" s="17"/>
      <c r="G414" s="15">
        <f t="shared" si="50"/>
        <v>4.5</v>
      </c>
      <c r="H414" s="15">
        <f t="shared" si="50"/>
        <v>0</v>
      </c>
      <c r="I414" s="56">
        <f t="shared" si="44"/>
        <v>4.5</v>
      </c>
    </row>
    <row r="415" spans="1:9" ht="20.25" customHeight="1">
      <c r="A415" s="24" t="s">
        <v>191</v>
      </c>
      <c r="B415" s="17" t="s">
        <v>45</v>
      </c>
      <c r="C415" s="17" t="s">
        <v>57</v>
      </c>
      <c r="D415" s="17" t="s">
        <v>31</v>
      </c>
      <c r="E415" s="17" t="s">
        <v>192</v>
      </c>
      <c r="F415" s="17"/>
      <c r="G415" s="15">
        <f t="shared" si="50"/>
        <v>4.5</v>
      </c>
      <c r="H415" s="15">
        <f t="shared" si="50"/>
        <v>0</v>
      </c>
      <c r="I415" s="56">
        <f t="shared" si="44"/>
        <v>4.5</v>
      </c>
    </row>
    <row r="416" spans="1:9" ht="20.25" customHeight="1">
      <c r="A416" s="24" t="s">
        <v>71</v>
      </c>
      <c r="B416" s="17" t="s">
        <v>45</v>
      </c>
      <c r="C416" s="17" t="s">
        <v>57</v>
      </c>
      <c r="D416" s="17" t="s">
        <v>31</v>
      </c>
      <c r="E416" s="17" t="s">
        <v>192</v>
      </c>
      <c r="F416" s="17" t="s">
        <v>197</v>
      </c>
      <c r="G416" s="15">
        <v>4.5</v>
      </c>
      <c r="H416" s="47"/>
      <c r="I416" s="56">
        <f t="shared" si="44"/>
        <v>4.5</v>
      </c>
    </row>
    <row r="417" spans="1:9" ht="19.5" customHeight="1">
      <c r="A417" s="12" t="s">
        <v>82</v>
      </c>
      <c r="B417" s="13" t="s">
        <v>45</v>
      </c>
      <c r="C417" s="13" t="s">
        <v>57</v>
      </c>
      <c r="D417" s="13" t="s">
        <v>81</v>
      </c>
      <c r="E417" s="9"/>
      <c r="F417" s="9"/>
      <c r="G417" s="15">
        <f>SUM(G418,G424,G430)</f>
        <v>7767</v>
      </c>
      <c r="H417" s="15">
        <f>SUM(H418,H424,H430)</f>
        <v>50</v>
      </c>
      <c r="I417" s="56">
        <f t="shared" si="44"/>
        <v>7817</v>
      </c>
    </row>
    <row r="418" spans="1:9" ht="30.75" customHeight="1">
      <c r="A418" s="12" t="s">
        <v>325</v>
      </c>
      <c r="B418" s="13" t="s">
        <v>45</v>
      </c>
      <c r="C418" s="13" t="s">
        <v>57</v>
      </c>
      <c r="D418" s="13" t="s">
        <v>165</v>
      </c>
      <c r="E418" s="9"/>
      <c r="F418" s="9"/>
      <c r="G418" s="15">
        <f>SUM(G419)</f>
        <v>6250</v>
      </c>
      <c r="H418" s="15">
        <f>SUM(H419)</f>
        <v>0</v>
      </c>
      <c r="I418" s="56">
        <f t="shared" si="44"/>
        <v>6250</v>
      </c>
    </row>
    <row r="419" spans="1:9" ht="30.75" customHeight="1">
      <c r="A419" s="23" t="s">
        <v>236</v>
      </c>
      <c r="B419" s="13" t="s">
        <v>45</v>
      </c>
      <c r="C419" s="13" t="s">
        <v>57</v>
      </c>
      <c r="D419" s="13" t="s">
        <v>165</v>
      </c>
      <c r="E419" s="13" t="s">
        <v>221</v>
      </c>
      <c r="F419" s="9"/>
      <c r="G419" s="15">
        <f>SUM(G420,G422)</f>
        <v>6250</v>
      </c>
      <c r="H419" s="15">
        <f>SUM(H420,H422)</f>
        <v>0</v>
      </c>
      <c r="I419" s="56">
        <f t="shared" si="44"/>
        <v>6250</v>
      </c>
    </row>
    <row r="420" spans="1:9" ht="46.5" customHeight="1">
      <c r="A420" s="16" t="s">
        <v>235</v>
      </c>
      <c r="B420" s="17" t="s">
        <v>45</v>
      </c>
      <c r="C420" s="17" t="s">
        <v>57</v>
      </c>
      <c r="D420" s="13" t="s">
        <v>165</v>
      </c>
      <c r="E420" s="17" t="s">
        <v>155</v>
      </c>
      <c r="F420" s="17"/>
      <c r="G420" s="15">
        <f>SUM(G421)</f>
        <v>6221.2</v>
      </c>
      <c r="H420" s="15">
        <f>SUM(H421)</f>
        <v>0</v>
      </c>
      <c r="I420" s="56">
        <f t="shared" si="44"/>
        <v>6221.2</v>
      </c>
    </row>
    <row r="421" spans="1:9" ht="16.5" customHeight="1">
      <c r="A421" s="24" t="s">
        <v>71</v>
      </c>
      <c r="B421" s="17" t="s">
        <v>45</v>
      </c>
      <c r="C421" s="17" t="s">
        <v>57</v>
      </c>
      <c r="D421" s="17" t="s">
        <v>165</v>
      </c>
      <c r="E421" s="17" t="s">
        <v>155</v>
      </c>
      <c r="F421" s="17" t="s">
        <v>197</v>
      </c>
      <c r="G421" s="15">
        <v>6221.2</v>
      </c>
      <c r="H421" s="58"/>
      <c r="I421" s="56">
        <f t="shared" si="44"/>
        <v>6221.2</v>
      </c>
    </row>
    <row r="422" spans="1:9" ht="16.5" customHeight="1">
      <c r="A422" s="19" t="s">
        <v>156</v>
      </c>
      <c r="B422" s="17" t="s">
        <v>45</v>
      </c>
      <c r="C422" s="17" t="s">
        <v>57</v>
      </c>
      <c r="D422" s="17" t="s">
        <v>165</v>
      </c>
      <c r="E422" s="17" t="s">
        <v>157</v>
      </c>
      <c r="F422" s="17"/>
      <c r="G422" s="15">
        <f>SUM(G423)</f>
        <v>28.8</v>
      </c>
      <c r="H422" s="15">
        <f>SUM(H423)</f>
        <v>0</v>
      </c>
      <c r="I422" s="56">
        <f t="shared" si="44"/>
        <v>28.8</v>
      </c>
    </row>
    <row r="423" spans="1:9" ht="18" customHeight="1">
      <c r="A423" s="24" t="s">
        <v>71</v>
      </c>
      <c r="B423" s="17" t="s">
        <v>45</v>
      </c>
      <c r="C423" s="17" t="s">
        <v>57</v>
      </c>
      <c r="D423" s="17" t="s">
        <v>165</v>
      </c>
      <c r="E423" s="17" t="s">
        <v>157</v>
      </c>
      <c r="F423" s="17" t="s">
        <v>197</v>
      </c>
      <c r="G423" s="15">
        <v>28.8</v>
      </c>
      <c r="H423" s="58"/>
      <c r="I423" s="56">
        <f t="shared" si="44"/>
        <v>28.8</v>
      </c>
    </row>
    <row r="424" spans="1:9" ht="30.75" customHeight="1">
      <c r="A424" s="12" t="s">
        <v>306</v>
      </c>
      <c r="B424" s="13" t="s">
        <v>45</v>
      </c>
      <c r="C424" s="13" t="s">
        <v>57</v>
      </c>
      <c r="D424" s="13" t="s">
        <v>115</v>
      </c>
      <c r="E424" s="13"/>
      <c r="F424" s="13"/>
      <c r="G424" s="15">
        <f>SUM(G425)</f>
        <v>1517</v>
      </c>
      <c r="H424" s="15">
        <f>SUM(H425)</f>
        <v>0</v>
      </c>
      <c r="I424" s="56">
        <f t="shared" si="44"/>
        <v>1517</v>
      </c>
    </row>
    <row r="425" spans="1:9" ht="30.75" customHeight="1">
      <c r="A425" s="23" t="s">
        <v>236</v>
      </c>
      <c r="B425" s="13" t="s">
        <v>45</v>
      </c>
      <c r="C425" s="13" t="s">
        <v>57</v>
      </c>
      <c r="D425" s="13" t="s">
        <v>115</v>
      </c>
      <c r="E425" s="13" t="s">
        <v>221</v>
      </c>
      <c r="F425" s="13"/>
      <c r="G425" s="15">
        <f>SUM(G426,G428)</f>
        <v>1517</v>
      </c>
      <c r="H425" s="15">
        <f>SUM(H426,H428)</f>
        <v>0</v>
      </c>
      <c r="I425" s="56">
        <f t="shared" si="44"/>
        <v>1517</v>
      </c>
    </row>
    <row r="426" spans="1:9" ht="46.5" customHeight="1">
      <c r="A426" s="16" t="s">
        <v>235</v>
      </c>
      <c r="B426" s="17" t="s">
        <v>45</v>
      </c>
      <c r="C426" s="17" t="s">
        <v>57</v>
      </c>
      <c r="D426" s="17" t="s">
        <v>115</v>
      </c>
      <c r="E426" s="17" t="s">
        <v>155</v>
      </c>
      <c r="F426" s="17"/>
      <c r="G426" s="15">
        <f>SUM(G427)</f>
        <v>1292</v>
      </c>
      <c r="H426" s="15">
        <f>SUM(H427)</f>
        <v>0</v>
      </c>
      <c r="I426" s="56">
        <f t="shared" si="44"/>
        <v>1292</v>
      </c>
    </row>
    <row r="427" spans="1:9" ht="15.75" customHeight="1">
      <c r="A427" s="24" t="s">
        <v>71</v>
      </c>
      <c r="B427" s="17" t="s">
        <v>45</v>
      </c>
      <c r="C427" s="17" t="s">
        <v>57</v>
      </c>
      <c r="D427" s="17" t="s">
        <v>115</v>
      </c>
      <c r="E427" s="17" t="s">
        <v>155</v>
      </c>
      <c r="F427" s="17" t="s">
        <v>197</v>
      </c>
      <c r="G427" s="15">
        <v>1292</v>
      </c>
      <c r="H427" s="58"/>
      <c r="I427" s="56">
        <f t="shared" si="44"/>
        <v>1292</v>
      </c>
    </row>
    <row r="428" spans="1:9" ht="15.75" customHeight="1">
      <c r="A428" s="19" t="s">
        <v>156</v>
      </c>
      <c r="B428" s="17" t="s">
        <v>45</v>
      </c>
      <c r="C428" s="17" t="s">
        <v>57</v>
      </c>
      <c r="D428" s="17" t="s">
        <v>115</v>
      </c>
      <c r="E428" s="17" t="s">
        <v>157</v>
      </c>
      <c r="F428" s="17"/>
      <c r="G428" s="15">
        <f>SUM(G429)</f>
        <v>225</v>
      </c>
      <c r="H428" s="15">
        <f>SUM(H429)</f>
        <v>0</v>
      </c>
      <c r="I428" s="56">
        <f t="shared" si="44"/>
        <v>225</v>
      </c>
    </row>
    <row r="429" spans="1:9" ht="15.75" customHeight="1">
      <c r="A429" s="24" t="s">
        <v>71</v>
      </c>
      <c r="B429" s="17" t="s">
        <v>45</v>
      </c>
      <c r="C429" s="17" t="s">
        <v>57</v>
      </c>
      <c r="D429" s="17" t="s">
        <v>115</v>
      </c>
      <c r="E429" s="17" t="s">
        <v>157</v>
      </c>
      <c r="F429" s="17" t="s">
        <v>197</v>
      </c>
      <c r="G429" s="15">
        <v>225</v>
      </c>
      <c r="H429" s="58"/>
      <c r="I429" s="56">
        <f t="shared" si="44"/>
        <v>225</v>
      </c>
    </row>
    <row r="430" spans="1:9" ht="31.5" customHeight="1">
      <c r="A430" s="12" t="s">
        <v>246</v>
      </c>
      <c r="B430" s="13" t="s">
        <v>45</v>
      </c>
      <c r="C430" s="13" t="s">
        <v>57</v>
      </c>
      <c r="D430" s="13" t="s">
        <v>173</v>
      </c>
      <c r="E430" s="17"/>
      <c r="F430" s="17"/>
      <c r="G430" s="15">
        <f aca="true" t="shared" si="51" ref="G430:H432">SUM(G431)</f>
        <v>0</v>
      </c>
      <c r="H430" s="15">
        <f t="shared" si="51"/>
        <v>50</v>
      </c>
      <c r="I430" s="56">
        <f t="shared" si="44"/>
        <v>50</v>
      </c>
    </row>
    <row r="431" spans="1:9" ht="29.25" customHeight="1">
      <c r="A431" s="23" t="s">
        <v>236</v>
      </c>
      <c r="B431" s="13" t="s">
        <v>45</v>
      </c>
      <c r="C431" s="13" t="s">
        <v>57</v>
      </c>
      <c r="D431" s="13" t="s">
        <v>173</v>
      </c>
      <c r="E431" s="13" t="s">
        <v>221</v>
      </c>
      <c r="F431" s="17"/>
      <c r="G431" s="15">
        <f t="shared" si="51"/>
        <v>0</v>
      </c>
      <c r="H431" s="15">
        <f t="shared" si="51"/>
        <v>50</v>
      </c>
      <c r="I431" s="56">
        <f t="shared" si="44"/>
        <v>50</v>
      </c>
    </row>
    <row r="432" spans="1:9" ht="31.5" customHeight="1">
      <c r="A432" s="16" t="s">
        <v>235</v>
      </c>
      <c r="B432" s="17" t="s">
        <v>45</v>
      </c>
      <c r="C432" s="17" t="s">
        <v>57</v>
      </c>
      <c r="D432" s="17" t="s">
        <v>173</v>
      </c>
      <c r="E432" s="17" t="s">
        <v>155</v>
      </c>
      <c r="F432" s="17"/>
      <c r="G432" s="15">
        <f t="shared" si="51"/>
        <v>0</v>
      </c>
      <c r="H432" s="15">
        <f t="shared" si="51"/>
        <v>50</v>
      </c>
      <c r="I432" s="56">
        <f t="shared" si="44"/>
        <v>50</v>
      </c>
    </row>
    <row r="433" spans="1:9" ht="19.5" customHeight="1">
      <c r="A433" s="24" t="s">
        <v>71</v>
      </c>
      <c r="B433" s="17" t="s">
        <v>45</v>
      </c>
      <c r="C433" s="17" t="s">
        <v>57</v>
      </c>
      <c r="D433" s="17" t="s">
        <v>173</v>
      </c>
      <c r="E433" s="17" t="s">
        <v>155</v>
      </c>
      <c r="F433" s="17" t="s">
        <v>197</v>
      </c>
      <c r="G433" s="15"/>
      <c r="H433" s="36">
        <v>50</v>
      </c>
      <c r="I433" s="56">
        <f t="shared" si="44"/>
        <v>50</v>
      </c>
    </row>
    <row r="434" spans="1:9" ht="34.5" customHeight="1">
      <c r="A434" s="32" t="s">
        <v>340</v>
      </c>
      <c r="B434" s="13" t="s">
        <v>45</v>
      </c>
      <c r="C434" s="13" t="s">
        <v>57</v>
      </c>
      <c r="D434" s="13" t="s">
        <v>341</v>
      </c>
      <c r="E434" s="17"/>
      <c r="F434" s="17"/>
      <c r="G434" s="15">
        <f aca="true" t="shared" si="52" ref="G434:H436">SUM(G435)</f>
        <v>0</v>
      </c>
      <c r="H434" s="15">
        <f t="shared" si="52"/>
        <v>110</v>
      </c>
      <c r="I434" s="56">
        <f t="shared" si="44"/>
        <v>110</v>
      </c>
    </row>
    <row r="435" spans="1:9" ht="29.25" customHeight="1">
      <c r="A435" s="23" t="s">
        <v>236</v>
      </c>
      <c r="B435" s="13" t="s">
        <v>45</v>
      </c>
      <c r="C435" s="13" t="s">
        <v>57</v>
      </c>
      <c r="D435" s="13" t="s">
        <v>341</v>
      </c>
      <c r="E435" s="13" t="s">
        <v>221</v>
      </c>
      <c r="F435" s="17"/>
      <c r="G435" s="15">
        <f t="shared" si="52"/>
        <v>0</v>
      </c>
      <c r="H435" s="15">
        <f t="shared" si="52"/>
        <v>110</v>
      </c>
      <c r="I435" s="56">
        <f t="shared" si="44"/>
        <v>110</v>
      </c>
    </row>
    <row r="436" spans="1:9" ht="33.75" customHeight="1">
      <c r="A436" s="16" t="s">
        <v>235</v>
      </c>
      <c r="B436" s="17" t="s">
        <v>45</v>
      </c>
      <c r="C436" s="17" t="s">
        <v>57</v>
      </c>
      <c r="D436" s="17" t="s">
        <v>341</v>
      </c>
      <c r="E436" s="17" t="s">
        <v>155</v>
      </c>
      <c r="F436" s="17"/>
      <c r="G436" s="15">
        <f t="shared" si="52"/>
        <v>0</v>
      </c>
      <c r="H436" s="15">
        <f t="shared" si="52"/>
        <v>110</v>
      </c>
      <c r="I436" s="56">
        <f t="shared" si="44"/>
        <v>110</v>
      </c>
    </row>
    <row r="437" spans="1:9" ht="16.5" customHeight="1">
      <c r="A437" s="19" t="s">
        <v>67</v>
      </c>
      <c r="B437" s="17" t="s">
        <v>45</v>
      </c>
      <c r="C437" s="17" t="s">
        <v>57</v>
      </c>
      <c r="D437" s="17" t="s">
        <v>341</v>
      </c>
      <c r="E437" s="17" t="s">
        <v>155</v>
      </c>
      <c r="F437" s="17" t="s">
        <v>209</v>
      </c>
      <c r="G437" s="15"/>
      <c r="H437" s="36">
        <v>110</v>
      </c>
      <c r="I437" s="56">
        <f t="shared" si="44"/>
        <v>110</v>
      </c>
    </row>
    <row r="438" spans="1:9" ht="16.5" customHeight="1">
      <c r="A438" s="8" t="s">
        <v>86</v>
      </c>
      <c r="B438" s="9" t="s">
        <v>46</v>
      </c>
      <c r="C438" s="9"/>
      <c r="D438" s="9"/>
      <c r="E438" s="9"/>
      <c r="F438" s="9"/>
      <c r="G438" s="11">
        <f>SUM(G439,G472)</f>
        <v>14641.6</v>
      </c>
      <c r="H438" s="11">
        <f>SUM(H439,H472)</f>
        <v>-200</v>
      </c>
      <c r="I438" s="57">
        <f t="shared" si="44"/>
        <v>14441.6</v>
      </c>
    </row>
    <row r="439" spans="1:9" ht="15.75">
      <c r="A439" s="8" t="s">
        <v>21</v>
      </c>
      <c r="B439" s="9" t="s">
        <v>46</v>
      </c>
      <c r="C439" s="9" t="s">
        <v>58</v>
      </c>
      <c r="D439" s="9"/>
      <c r="E439" s="9"/>
      <c r="F439" s="9"/>
      <c r="G439" s="11">
        <f>SUM(G440,G446,G463)</f>
        <v>12785</v>
      </c>
      <c r="H439" s="11">
        <f>SUM(H440,H446,H463)</f>
        <v>0</v>
      </c>
      <c r="I439" s="57">
        <f t="shared" si="44"/>
        <v>12785</v>
      </c>
    </row>
    <row r="440" spans="1:9" ht="15.75" customHeight="1">
      <c r="A440" s="12" t="s">
        <v>107</v>
      </c>
      <c r="B440" s="13" t="s">
        <v>46</v>
      </c>
      <c r="C440" s="13" t="s">
        <v>58</v>
      </c>
      <c r="D440" s="13" t="s">
        <v>131</v>
      </c>
      <c r="E440" s="13"/>
      <c r="F440" s="13"/>
      <c r="G440" s="15">
        <f aca="true" t="shared" si="53" ref="G440:H444">SUM(G441)</f>
        <v>0</v>
      </c>
      <c r="H440" s="15">
        <f t="shared" si="53"/>
        <v>0</v>
      </c>
      <c r="I440" s="56">
        <f t="shared" si="44"/>
        <v>0</v>
      </c>
    </row>
    <row r="441" spans="1:9" ht="33.75" customHeight="1">
      <c r="A441" s="12" t="s">
        <v>87</v>
      </c>
      <c r="B441" s="13" t="s">
        <v>46</v>
      </c>
      <c r="C441" s="13" t="s">
        <v>58</v>
      </c>
      <c r="D441" s="13" t="s">
        <v>128</v>
      </c>
      <c r="E441" s="13"/>
      <c r="F441" s="13"/>
      <c r="G441" s="15">
        <f t="shared" si="53"/>
        <v>0</v>
      </c>
      <c r="H441" s="15">
        <f t="shared" si="53"/>
        <v>0</v>
      </c>
      <c r="I441" s="56">
        <f t="shared" si="44"/>
        <v>0</v>
      </c>
    </row>
    <row r="442" spans="1:9" ht="31.5" customHeight="1">
      <c r="A442" s="23" t="s">
        <v>234</v>
      </c>
      <c r="B442" s="13" t="s">
        <v>46</v>
      </c>
      <c r="C442" s="13" t="s">
        <v>58</v>
      </c>
      <c r="D442" s="13" t="s">
        <v>128</v>
      </c>
      <c r="E442" s="13" t="s">
        <v>221</v>
      </c>
      <c r="F442" s="13"/>
      <c r="G442" s="15">
        <f t="shared" si="53"/>
        <v>0</v>
      </c>
      <c r="H442" s="15">
        <f t="shared" si="53"/>
        <v>0</v>
      </c>
      <c r="I442" s="56">
        <f t="shared" si="44"/>
        <v>0</v>
      </c>
    </row>
    <row r="443" spans="1:9" ht="19.5" customHeight="1">
      <c r="A443" s="23" t="s">
        <v>220</v>
      </c>
      <c r="B443" s="13" t="s">
        <v>46</v>
      </c>
      <c r="C443" s="13" t="s">
        <v>58</v>
      </c>
      <c r="D443" s="13" t="s">
        <v>128</v>
      </c>
      <c r="E443" s="13" t="s">
        <v>222</v>
      </c>
      <c r="F443" s="13"/>
      <c r="G443" s="15">
        <f t="shared" si="53"/>
        <v>0</v>
      </c>
      <c r="H443" s="15">
        <f t="shared" si="53"/>
        <v>0</v>
      </c>
      <c r="I443" s="56">
        <f t="shared" si="44"/>
        <v>0</v>
      </c>
    </row>
    <row r="444" spans="1:9" ht="47.25" customHeight="1">
      <c r="A444" s="16" t="s">
        <v>235</v>
      </c>
      <c r="B444" s="17" t="s">
        <v>46</v>
      </c>
      <c r="C444" s="17" t="s">
        <v>58</v>
      </c>
      <c r="D444" s="17" t="s">
        <v>128</v>
      </c>
      <c r="E444" s="17" t="s">
        <v>155</v>
      </c>
      <c r="F444" s="13"/>
      <c r="G444" s="15">
        <f t="shared" si="53"/>
        <v>0</v>
      </c>
      <c r="H444" s="15">
        <f t="shared" si="53"/>
        <v>0</v>
      </c>
      <c r="I444" s="56">
        <f t="shared" si="44"/>
        <v>0</v>
      </c>
    </row>
    <row r="445" spans="1:9" ht="18" customHeight="1">
      <c r="A445" s="24" t="s">
        <v>68</v>
      </c>
      <c r="B445" s="17" t="s">
        <v>46</v>
      </c>
      <c r="C445" s="17" t="s">
        <v>58</v>
      </c>
      <c r="D445" s="17" t="s">
        <v>128</v>
      </c>
      <c r="E445" s="17" t="s">
        <v>155</v>
      </c>
      <c r="F445" s="17" t="s">
        <v>213</v>
      </c>
      <c r="G445" s="15"/>
      <c r="H445" s="47"/>
      <c r="I445" s="56">
        <f t="shared" si="44"/>
        <v>0</v>
      </c>
    </row>
    <row r="446" spans="1:9" ht="21" customHeight="1">
      <c r="A446" s="12" t="s">
        <v>82</v>
      </c>
      <c r="B446" s="13" t="s">
        <v>46</v>
      </c>
      <c r="C446" s="13" t="s">
        <v>58</v>
      </c>
      <c r="D446" s="13" t="s">
        <v>81</v>
      </c>
      <c r="E446" s="13"/>
      <c r="F446" s="13"/>
      <c r="G446" s="15">
        <f>SUM(G447,G458)</f>
        <v>7757</v>
      </c>
      <c r="H446" s="15">
        <f>SUM(H447,H458)</f>
        <v>0</v>
      </c>
      <c r="I446" s="56">
        <f t="shared" si="44"/>
        <v>7757</v>
      </c>
    </row>
    <row r="447" spans="1:9" ht="32.25" customHeight="1">
      <c r="A447" s="12" t="s">
        <v>298</v>
      </c>
      <c r="B447" s="13" t="s">
        <v>46</v>
      </c>
      <c r="C447" s="13" t="s">
        <v>58</v>
      </c>
      <c r="D447" s="13" t="s">
        <v>90</v>
      </c>
      <c r="E447" s="13"/>
      <c r="F447" s="13"/>
      <c r="G447" s="15">
        <f>SUM(G449,G454)</f>
        <v>7682</v>
      </c>
      <c r="H447" s="15">
        <f>SUM(H449,H454)</f>
        <v>0</v>
      </c>
      <c r="I447" s="56">
        <f t="shared" si="44"/>
        <v>7682</v>
      </c>
    </row>
    <row r="448" spans="1:9" ht="45.75" customHeight="1">
      <c r="A448" s="23" t="s">
        <v>322</v>
      </c>
      <c r="B448" s="13" t="s">
        <v>46</v>
      </c>
      <c r="C448" s="13" t="s">
        <v>58</v>
      </c>
      <c r="D448" s="13" t="s">
        <v>316</v>
      </c>
      <c r="E448" s="13"/>
      <c r="F448" s="13"/>
      <c r="G448" s="15">
        <f aca="true" t="shared" si="54" ref="G448:H451">SUM(G449)</f>
        <v>4490</v>
      </c>
      <c r="H448" s="15">
        <f t="shared" si="54"/>
        <v>0</v>
      </c>
      <c r="I448" s="56">
        <f t="shared" si="44"/>
        <v>4490</v>
      </c>
    </row>
    <row r="449" spans="1:9" ht="33.75" customHeight="1">
      <c r="A449" s="23" t="s">
        <v>321</v>
      </c>
      <c r="B449" s="13" t="s">
        <v>46</v>
      </c>
      <c r="C449" s="13" t="s">
        <v>58</v>
      </c>
      <c r="D449" s="13" t="s">
        <v>316</v>
      </c>
      <c r="E449" s="13" t="s">
        <v>221</v>
      </c>
      <c r="F449" s="13"/>
      <c r="G449" s="15">
        <f t="shared" si="54"/>
        <v>4490</v>
      </c>
      <c r="H449" s="15">
        <f t="shared" si="54"/>
        <v>0</v>
      </c>
      <c r="I449" s="56">
        <f t="shared" si="44"/>
        <v>4490</v>
      </c>
    </row>
    <row r="450" spans="1:9" ht="15.75">
      <c r="A450" s="23" t="s">
        <v>220</v>
      </c>
      <c r="B450" s="13" t="s">
        <v>46</v>
      </c>
      <c r="C450" s="13" t="s">
        <v>58</v>
      </c>
      <c r="D450" s="13" t="s">
        <v>316</v>
      </c>
      <c r="E450" s="13" t="s">
        <v>222</v>
      </c>
      <c r="F450" s="13"/>
      <c r="G450" s="15">
        <f t="shared" si="54"/>
        <v>4490</v>
      </c>
      <c r="H450" s="15">
        <f t="shared" si="54"/>
        <v>0</v>
      </c>
      <c r="I450" s="56">
        <f t="shared" si="44"/>
        <v>4490</v>
      </c>
    </row>
    <row r="451" spans="1:9" ht="48" customHeight="1">
      <c r="A451" s="16" t="s">
        <v>235</v>
      </c>
      <c r="B451" s="17" t="s">
        <v>46</v>
      </c>
      <c r="C451" s="17" t="s">
        <v>58</v>
      </c>
      <c r="D451" s="17" t="s">
        <v>316</v>
      </c>
      <c r="E451" s="17" t="s">
        <v>155</v>
      </c>
      <c r="F451" s="13"/>
      <c r="G451" s="15">
        <f t="shared" si="54"/>
        <v>4490</v>
      </c>
      <c r="H451" s="15">
        <f t="shared" si="54"/>
        <v>0</v>
      </c>
      <c r="I451" s="56">
        <f t="shared" si="44"/>
        <v>4490</v>
      </c>
    </row>
    <row r="452" spans="1:9" ht="20.25" customHeight="1">
      <c r="A452" s="24" t="s">
        <v>71</v>
      </c>
      <c r="B452" s="17" t="s">
        <v>46</v>
      </c>
      <c r="C452" s="17" t="s">
        <v>58</v>
      </c>
      <c r="D452" s="17" t="s">
        <v>316</v>
      </c>
      <c r="E452" s="17" t="s">
        <v>155</v>
      </c>
      <c r="F452" s="17" t="s">
        <v>197</v>
      </c>
      <c r="G452" s="15">
        <v>4490</v>
      </c>
      <c r="H452" s="47"/>
      <c r="I452" s="56">
        <f t="shared" si="44"/>
        <v>4490</v>
      </c>
    </row>
    <row r="453" spans="1:9" ht="44.25" customHeight="1">
      <c r="A453" s="23" t="s">
        <v>324</v>
      </c>
      <c r="B453" s="13" t="s">
        <v>46</v>
      </c>
      <c r="C453" s="13" t="s">
        <v>58</v>
      </c>
      <c r="D453" s="13" t="s">
        <v>317</v>
      </c>
      <c r="E453" s="17"/>
      <c r="F453" s="17"/>
      <c r="G453" s="15">
        <f aca="true" t="shared" si="55" ref="G453:H456">SUM(G454)</f>
        <v>3192</v>
      </c>
      <c r="H453" s="15">
        <f t="shared" si="55"/>
        <v>0</v>
      </c>
      <c r="I453" s="56">
        <f t="shared" si="44"/>
        <v>3192</v>
      </c>
    </row>
    <row r="454" spans="1:9" ht="28.5" customHeight="1">
      <c r="A454" s="23" t="s">
        <v>323</v>
      </c>
      <c r="B454" s="13" t="s">
        <v>46</v>
      </c>
      <c r="C454" s="13" t="s">
        <v>58</v>
      </c>
      <c r="D454" s="13" t="s">
        <v>317</v>
      </c>
      <c r="E454" s="13" t="s">
        <v>221</v>
      </c>
      <c r="F454" s="13"/>
      <c r="G454" s="15">
        <f t="shared" si="55"/>
        <v>3192</v>
      </c>
      <c r="H454" s="15">
        <f t="shared" si="55"/>
        <v>0</v>
      </c>
      <c r="I454" s="56">
        <f t="shared" si="44"/>
        <v>3192</v>
      </c>
    </row>
    <row r="455" spans="1:9" ht="15.75" customHeight="1">
      <c r="A455" s="23" t="s">
        <v>220</v>
      </c>
      <c r="B455" s="13" t="s">
        <v>46</v>
      </c>
      <c r="C455" s="13" t="s">
        <v>58</v>
      </c>
      <c r="D455" s="13" t="s">
        <v>317</v>
      </c>
      <c r="E455" s="13" t="s">
        <v>222</v>
      </c>
      <c r="F455" s="13"/>
      <c r="G455" s="15">
        <f t="shared" si="55"/>
        <v>3192</v>
      </c>
      <c r="H455" s="15">
        <f t="shared" si="55"/>
        <v>0</v>
      </c>
      <c r="I455" s="56">
        <f t="shared" si="44"/>
        <v>3192</v>
      </c>
    </row>
    <row r="456" spans="1:9" ht="48" customHeight="1">
      <c r="A456" s="16" t="s">
        <v>235</v>
      </c>
      <c r="B456" s="17" t="s">
        <v>46</v>
      </c>
      <c r="C456" s="17" t="s">
        <v>58</v>
      </c>
      <c r="D456" s="17" t="s">
        <v>317</v>
      </c>
      <c r="E456" s="17" t="s">
        <v>155</v>
      </c>
      <c r="F456" s="13"/>
      <c r="G456" s="15">
        <f t="shared" si="55"/>
        <v>3192</v>
      </c>
      <c r="H456" s="15">
        <f t="shared" si="55"/>
        <v>0</v>
      </c>
      <c r="I456" s="56">
        <f t="shared" si="44"/>
        <v>3192</v>
      </c>
    </row>
    <row r="457" spans="1:9" ht="15.75" customHeight="1">
      <c r="A457" s="24" t="s">
        <v>71</v>
      </c>
      <c r="B457" s="17" t="s">
        <v>46</v>
      </c>
      <c r="C457" s="17" t="s">
        <v>58</v>
      </c>
      <c r="D457" s="17" t="s">
        <v>317</v>
      </c>
      <c r="E457" s="17" t="s">
        <v>155</v>
      </c>
      <c r="F457" s="17" t="s">
        <v>197</v>
      </c>
      <c r="G457" s="15">
        <v>3192</v>
      </c>
      <c r="H457" s="47"/>
      <c r="I457" s="56">
        <f t="shared" si="44"/>
        <v>3192</v>
      </c>
    </row>
    <row r="458" spans="1:9" ht="32.25" customHeight="1">
      <c r="A458" s="12" t="s">
        <v>306</v>
      </c>
      <c r="B458" s="13" t="s">
        <v>46</v>
      </c>
      <c r="C458" s="13" t="s">
        <v>58</v>
      </c>
      <c r="D458" s="13" t="s">
        <v>115</v>
      </c>
      <c r="E458" s="13"/>
      <c r="F458" s="13"/>
      <c r="G458" s="15">
        <f aca="true" t="shared" si="56" ref="G458:H461">SUM(G459)</f>
        <v>75</v>
      </c>
      <c r="H458" s="15">
        <f t="shared" si="56"/>
        <v>0</v>
      </c>
      <c r="I458" s="56">
        <f t="shared" si="44"/>
        <v>75</v>
      </c>
    </row>
    <row r="459" spans="1:9" ht="32.25" customHeight="1">
      <c r="A459" s="23" t="s">
        <v>234</v>
      </c>
      <c r="B459" s="13" t="s">
        <v>46</v>
      </c>
      <c r="C459" s="13" t="s">
        <v>58</v>
      </c>
      <c r="D459" s="13" t="s">
        <v>115</v>
      </c>
      <c r="E459" s="13" t="s">
        <v>221</v>
      </c>
      <c r="F459" s="13"/>
      <c r="G459" s="15">
        <f t="shared" si="56"/>
        <v>75</v>
      </c>
      <c r="H459" s="15">
        <f t="shared" si="56"/>
        <v>0</v>
      </c>
      <c r="I459" s="56">
        <f t="shared" si="44"/>
        <v>75</v>
      </c>
    </row>
    <row r="460" spans="1:9" ht="18.75" customHeight="1">
      <c r="A460" s="23" t="s">
        <v>220</v>
      </c>
      <c r="B460" s="13" t="s">
        <v>46</v>
      </c>
      <c r="C460" s="13" t="s">
        <v>58</v>
      </c>
      <c r="D460" s="13" t="s">
        <v>115</v>
      </c>
      <c r="E460" s="13" t="s">
        <v>222</v>
      </c>
      <c r="F460" s="13"/>
      <c r="G460" s="15">
        <f t="shared" si="56"/>
        <v>75</v>
      </c>
      <c r="H460" s="15">
        <f t="shared" si="56"/>
        <v>0</v>
      </c>
      <c r="I460" s="56">
        <f t="shared" si="44"/>
        <v>75</v>
      </c>
    </row>
    <row r="461" spans="1:9" ht="50.25" customHeight="1">
      <c r="A461" s="16" t="s">
        <v>235</v>
      </c>
      <c r="B461" s="17" t="s">
        <v>46</v>
      </c>
      <c r="C461" s="17" t="s">
        <v>58</v>
      </c>
      <c r="D461" s="17" t="s">
        <v>115</v>
      </c>
      <c r="E461" s="17" t="s">
        <v>155</v>
      </c>
      <c r="F461" s="13"/>
      <c r="G461" s="15">
        <f t="shared" si="56"/>
        <v>75</v>
      </c>
      <c r="H461" s="15">
        <f t="shared" si="56"/>
        <v>0</v>
      </c>
      <c r="I461" s="56">
        <f t="shared" si="44"/>
        <v>75</v>
      </c>
    </row>
    <row r="462" spans="1:9" ht="15.75" customHeight="1">
      <c r="A462" s="24" t="s">
        <v>71</v>
      </c>
      <c r="B462" s="17" t="s">
        <v>46</v>
      </c>
      <c r="C462" s="17" t="s">
        <v>58</v>
      </c>
      <c r="D462" s="17" t="s">
        <v>115</v>
      </c>
      <c r="E462" s="17" t="s">
        <v>155</v>
      </c>
      <c r="F462" s="17" t="s">
        <v>197</v>
      </c>
      <c r="G462" s="15">
        <v>75</v>
      </c>
      <c r="H462" s="47"/>
      <c r="I462" s="56">
        <f t="shared" si="44"/>
        <v>75</v>
      </c>
    </row>
    <row r="463" spans="1:9" ht="18" customHeight="1">
      <c r="A463" s="30" t="s">
        <v>237</v>
      </c>
      <c r="B463" s="13" t="s">
        <v>46</v>
      </c>
      <c r="C463" s="13" t="s">
        <v>58</v>
      </c>
      <c r="D463" s="13" t="s">
        <v>241</v>
      </c>
      <c r="E463" s="17"/>
      <c r="F463" s="17"/>
      <c r="G463" s="15">
        <f aca="true" t="shared" si="57" ref="G463:H467">SUM(G464)</f>
        <v>5028</v>
      </c>
      <c r="H463" s="15">
        <f t="shared" si="57"/>
        <v>0</v>
      </c>
      <c r="I463" s="56">
        <f t="shared" si="44"/>
        <v>5028</v>
      </c>
    </row>
    <row r="464" spans="1:9" ht="31.5" customHeight="1">
      <c r="A464" s="30" t="s">
        <v>238</v>
      </c>
      <c r="B464" s="13" t="s">
        <v>46</v>
      </c>
      <c r="C464" s="13" t="s">
        <v>58</v>
      </c>
      <c r="D464" s="13" t="s">
        <v>242</v>
      </c>
      <c r="E464" s="17"/>
      <c r="F464" s="17"/>
      <c r="G464" s="15">
        <f t="shared" si="57"/>
        <v>5028</v>
      </c>
      <c r="H464" s="15">
        <f>SUM(H465,H469)</f>
        <v>0</v>
      </c>
      <c r="I464" s="56">
        <f aca="true" t="shared" si="58" ref="I464:I538">SUM(G464+H464)</f>
        <v>5028</v>
      </c>
    </row>
    <row r="465" spans="1:9" ht="20.25" customHeight="1">
      <c r="A465" s="30" t="s">
        <v>240</v>
      </c>
      <c r="B465" s="13" t="s">
        <v>46</v>
      </c>
      <c r="C465" s="13" t="s">
        <v>58</v>
      </c>
      <c r="D465" s="13" t="s">
        <v>242</v>
      </c>
      <c r="E465" s="13" t="s">
        <v>198</v>
      </c>
      <c r="F465" s="17"/>
      <c r="G465" s="15">
        <f t="shared" si="57"/>
        <v>5028</v>
      </c>
      <c r="H465" s="15">
        <f t="shared" si="57"/>
        <v>-5028</v>
      </c>
      <c r="I465" s="56">
        <f t="shared" si="58"/>
        <v>0</v>
      </c>
    </row>
    <row r="466" spans="1:9" ht="24" customHeight="1">
      <c r="A466" s="30" t="s">
        <v>201</v>
      </c>
      <c r="B466" s="13" t="s">
        <v>46</v>
      </c>
      <c r="C466" s="13" t="s">
        <v>58</v>
      </c>
      <c r="D466" s="13" t="s">
        <v>242</v>
      </c>
      <c r="E466" s="13" t="s">
        <v>199</v>
      </c>
      <c r="F466" s="17"/>
      <c r="G466" s="15">
        <f t="shared" si="57"/>
        <v>5028</v>
      </c>
      <c r="H466" s="15">
        <f t="shared" si="57"/>
        <v>-5028</v>
      </c>
      <c r="I466" s="56">
        <f t="shared" si="58"/>
        <v>0</v>
      </c>
    </row>
    <row r="467" spans="1:9" ht="31.5" customHeight="1">
      <c r="A467" s="31" t="s">
        <v>239</v>
      </c>
      <c r="B467" s="17" t="s">
        <v>46</v>
      </c>
      <c r="C467" s="17" t="s">
        <v>58</v>
      </c>
      <c r="D467" s="17" t="s">
        <v>242</v>
      </c>
      <c r="E467" s="17" t="s">
        <v>229</v>
      </c>
      <c r="F467" s="17"/>
      <c r="G467" s="15">
        <f t="shared" si="57"/>
        <v>5028</v>
      </c>
      <c r="H467" s="15">
        <f t="shared" si="57"/>
        <v>-5028</v>
      </c>
      <c r="I467" s="56">
        <f t="shared" si="58"/>
        <v>0</v>
      </c>
    </row>
    <row r="468" spans="1:9" ht="18" customHeight="1">
      <c r="A468" s="24" t="s">
        <v>67</v>
      </c>
      <c r="B468" s="17" t="s">
        <v>46</v>
      </c>
      <c r="C468" s="17" t="s">
        <v>58</v>
      </c>
      <c r="D468" s="17" t="s">
        <v>242</v>
      </c>
      <c r="E468" s="17" t="s">
        <v>229</v>
      </c>
      <c r="F468" s="17" t="s">
        <v>209</v>
      </c>
      <c r="G468" s="15">
        <v>5028</v>
      </c>
      <c r="H468" s="36">
        <v>-5028</v>
      </c>
      <c r="I468" s="56">
        <f t="shared" si="58"/>
        <v>0</v>
      </c>
    </row>
    <row r="469" spans="1:9" ht="18" customHeight="1">
      <c r="A469" s="12" t="s">
        <v>210</v>
      </c>
      <c r="B469" s="13" t="s">
        <v>46</v>
      </c>
      <c r="C469" s="13" t="s">
        <v>58</v>
      </c>
      <c r="D469" s="13" t="s">
        <v>242</v>
      </c>
      <c r="E469" s="13" t="s">
        <v>211</v>
      </c>
      <c r="F469" s="17"/>
      <c r="G469" s="15">
        <f>SUM(G470)</f>
        <v>0</v>
      </c>
      <c r="H469" s="15">
        <f>SUM(H470)</f>
        <v>5028</v>
      </c>
      <c r="I469" s="56">
        <f t="shared" si="58"/>
        <v>5028</v>
      </c>
    </row>
    <row r="470" spans="1:9" ht="18" customHeight="1">
      <c r="A470" s="16" t="s">
        <v>97</v>
      </c>
      <c r="B470" s="17" t="s">
        <v>46</v>
      </c>
      <c r="C470" s="17" t="s">
        <v>58</v>
      </c>
      <c r="D470" s="17" t="s">
        <v>242</v>
      </c>
      <c r="E470" s="17" t="s">
        <v>154</v>
      </c>
      <c r="F470" s="17"/>
      <c r="G470" s="15">
        <f>SUM(G471)</f>
        <v>0</v>
      </c>
      <c r="H470" s="15">
        <f>SUM(H471)</f>
        <v>5028</v>
      </c>
      <c r="I470" s="56">
        <f t="shared" si="58"/>
        <v>5028</v>
      </c>
    </row>
    <row r="471" spans="1:9" ht="18" customHeight="1">
      <c r="A471" s="24" t="s">
        <v>67</v>
      </c>
      <c r="B471" s="17" t="s">
        <v>46</v>
      </c>
      <c r="C471" s="17" t="s">
        <v>58</v>
      </c>
      <c r="D471" s="17" t="s">
        <v>242</v>
      </c>
      <c r="E471" s="17" t="s">
        <v>154</v>
      </c>
      <c r="F471" s="17" t="s">
        <v>209</v>
      </c>
      <c r="G471" s="15"/>
      <c r="H471" s="36">
        <v>5028</v>
      </c>
      <c r="I471" s="56">
        <f t="shared" si="58"/>
        <v>5028</v>
      </c>
    </row>
    <row r="472" spans="1:9" ht="16.5" customHeight="1">
      <c r="A472" s="8" t="s">
        <v>89</v>
      </c>
      <c r="B472" s="9" t="s">
        <v>46</v>
      </c>
      <c r="C472" s="9" t="s">
        <v>88</v>
      </c>
      <c r="D472" s="9"/>
      <c r="E472" s="9"/>
      <c r="F472" s="9"/>
      <c r="G472" s="11">
        <f>SUM(G473,G480)</f>
        <v>1856.6</v>
      </c>
      <c r="H472" s="11">
        <f>SUM(H473,H480)</f>
        <v>-200</v>
      </c>
      <c r="I472" s="57">
        <f t="shared" si="58"/>
        <v>1656.6</v>
      </c>
    </row>
    <row r="473" spans="1:9" ht="16.5" customHeight="1">
      <c r="A473" s="12" t="s">
        <v>7</v>
      </c>
      <c r="B473" s="13" t="s">
        <v>46</v>
      </c>
      <c r="C473" s="13" t="s">
        <v>88</v>
      </c>
      <c r="D473" s="13" t="s">
        <v>31</v>
      </c>
      <c r="E473" s="13"/>
      <c r="F473" s="13"/>
      <c r="G473" s="15">
        <f>SUM(G474)</f>
        <v>1766.6</v>
      </c>
      <c r="H473" s="15">
        <f>SUM(H474)</f>
        <v>-200</v>
      </c>
      <c r="I473" s="56">
        <f t="shared" si="58"/>
        <v>1566.6</v>
      </c>
    </row>
    <row r="474" spans="1:9" ht="44.25" customHeight="1">
      <c r="A474" s="23" t="s">
        <v>194</v>
      </c>
      <c r="B474" s="13" t="s">
        <v>46</v>
      </c>
      <c r="C474" s="13" t="s">
        <v>88</v>
      </c>
      <c r="D474" s="13" t="s">
        <v>31</v>
      </c>
      <c r="E474" s="14" t="s">
        <v>91</v>
      </c>
      <c r="F474" s="18"/>
      <c r="G474" s="15">
        <f>SUM(G475)</f>
        <v>1766.6</v>
      </c>
      <c r="H474" s="15">
        <f>SUM(H475)</f>
        <v>-200</v>
      </c>
      <c r="I474" s="56">
        <f t="shared" si="58"/>
        <v>1566.6</v>
      </c>
    </row>
    <row r="475" spans="1:9" ht="16.5" customHeight="1">
      <c r="A475" s="23" t="s">
        <v>195</v>
      </c>
      <c r="B475" s="13" t="s">
        <v>46</v>
      </c>
      <c r="C475" s="13" t="s">
        <v>88</v>
      </c>
      <c r="D475" s="13" t="s">
        <v>31</v>
      </c>
      <c r="E475" s="14" t="s">
        <v>193</v>
      </c>
      <c r="F475" s="18"/>
      <c r="G475" s="15">
        <f>SUM(G476,G478)</f>
        <v>1766.6</v>
      </c>
      <c r="H475" s="15">
        <f>SUM(H476,H478)</f>
        <v>-200</v>
      </c>
      <c r="I475" s="56">
        <f t="shared" si="58"/>
        <v>1566.6</v>
      </c>
    </row>
    <row r="476" spans="1:9" ht="16.5" customHeight="1">
      <c r="A476" s="24" t="s">
        <v>179</v>
      </c>
      <c r="B476" s="17" t="s">
        <v>46</v>
      </c>
      <c r="C476" s="17" t="s">
        <v>88</v>
      </c>
      <c r="D476" s="17" t="s">
        <v>31</v>
      </c>
      <c r="E476" s="18" t="s">
        <v>188</v>
      </c>
      <c r="F476" s="18"/>
      <c r="G476" s="15">
        <f>SUM(G477)</f>
        <v>1766</v>
      </c>
      <c r="H476" s="15">
        <f>SUM(H477)</f>
        <v>-200</v>
      </c>
      <c r="I476" s="56">
        <f t="shared" si="58"/>
        <v>1566</v>
      </c>
    </row>
    <row r="477" spans="1:9" ht="17.25" customHeight="1">
      <c r="A477" s="24" t="s">
        <v>71</v>
      </c>
      <c r="B477" s="17" t="s">
        <v>46</v>
      </c>
      <c r="C477" s="17" t="s">
        <v>88</v>
      </c>
      <c r="D477" s="17" t="s">
        <v>31</v>
      </c>
      <c r="E477" s="18" t="s">
        <v>188</v>
      </c>
      <c r="F477" s="18" t="s">
        <v>197</v>
      </c>
      <c r="G477" s="15">
        <v>1766</v>
      </c>
      <c r="H477" s="36">
        <v>-200</v>
      </c>
      <c r="I477" s="56">
        <f t="shared" si="58"/>
        <v>1566</v>
      </c>
    </row>
    <row r="478" spans="1:9" ht="17.25" customHeight="1">
      <c r="A478" s="24" t="s">
        <v>180</v>
      </c>
      <c r="B478" s="17" t="s">
        <v>46</v>
      </c>
      <c r="C478" s="17" t="s">
        <v>88</v>
      </c>
      <c r="D478" s="17" t="s">
        <v>31</v>
      </c>
      <c r="E478" s="18" t="s">
        <v>189</v>
      </c>
      <c r="F478" s="18"/>
      <c r="G478" s="15">
        <f>SUM(G479)</f>
        <v>0.6</v>
      </c>
      <c r="H478" s="15">
        <f>SUM(H479)</f>
        <v>0</v>
      </c>
      <c r="I478" s="56">
        <f t="shared" si="58"/>
        <v>0.6</v>
      </c>
    </row>
    <row r="479" spans="1:9" ht="17.25" customHeight="1">
      <c r="A479" s="24" t="s">
        <v>71</v>
      </c>
      <c r="B479" s="17" t="s">
        <v>46</v>
      </c>
      <c r="C479" s="17" t="s">
        <v>88</v>
      </c>
      <c r="D479" s="17" t="s">
        <v>31</v>
      </c>
      <c r="E479" s="18" t="s">
        <v>189</v>
      </c>
      <c r="F479" s="18" t="s">
        <v>197</v>
      </c>
      <c r="G479" s="15">
        <v>0.6</v>
      </c>
      <c r="H479" s="47"/>
      <c r="I479" s="56">
        <f t="shared" si="58"/>
        <v>0.6</v>
      </c>
    </row>
    <row r="480" spans="1:9" ht="17.25" customHeight="1">
      <c r="A480" s="12" t="s">
        <v>82</v>
      </c>
      <c r="B480" s="13" t="s">
        <v>46</v>
      </c>
      <c r="C480" s="13" t="s">
        <v>88</v>
      </c>
      <c r="D480" s="13" t="s">
        <v>81</v>
      </c>
      <c r="E480" s="18"/>
      <c r="F480" s="18"/>
      <c r="G480" s="15">
        <f aca="true" t="shared" si="59" ref="G480:H484">SUM(G481)</f>
        <v>90</v>
      </c>
      <c r="H480" s="15">
        <f t="shared" si="59"/>
        <v>0</v>
      </c>
      <c r="I480" s="56">
        <f t="shared" si="58"/>
        <v>90</v>
      </c>
    </row>
    <row r="481" spans="1:9" ht="31.5" customHeight="1">
      <c r="A481" s="32" t="s">
        <v>327</v>
      </c>
      <c r="B481" s="13" t="s">
        <v>46</v>
      </c>
      <c r="C481" s="13" t="s">
        <v>88</v>
      </c>
      <c r="D481" s="13" t="s">
        <v>243</v>
      </c>
      <c r="E481" s="14"/>
      <c r="F481" s="14"/>
      <c r="G481" s="15">
        <f t="shared" si="59"/>
        <v>90</v>
      </c>
      <c r="H481" s="15">
        <f t="shared" si="59"/>
        <v>0</v>
      </c>
      <c r="I481" s="56">
        <f t="shared" si="58"/>
        <v>90</v>
      </c>
    </row>
    <row r="482" spans="1:9" ht="23.25" customHeight="1">
      <c r="A482" s="23" t="s">
        <v>200</v>
      </c>
      <c r="B482" s="13" t="s">
        <v>46</v>
      </c>
      <c r="C482" s="13" t="s">
        <v>88</v>
      </c>
      <c r="D482" s="13" t="s">
        <v>243</v>
      </c>
      <c r="E482" s="14" t="s">
        <v>198</v>
      </c>
      <c r="F482" s="18"/>
      <c r="G482" s="15">
        <f t="shared" si="59"/>
        <v>90</v>
      </c>
      <c r="H482" s="15">
        <f t="shared" si="59"/>
        <v>0</v>
      </c>
      <c r="I482" s="56">
        <f t="shared" si="58"/>
        <v>90</v>
      </c>
    </row>
    <row r="483" spans="1:9" ht="24" customHeight="1">
      <c r="A483" s="23" t="s">
        <v>201</v>
      </c>
      <c r="B483" s="13" t="s">
        <v>46</v>
      </c>
      <c r="C483" s="13" t="s">
        <v>88</v>
      </c>
      <c r="D483" s="13" t="s">
        <v>243</v>
      </c>
      <c r="E483" s="14" t="s">
        <v>199</v>
      </c>
      <c r="F483" s="18"/>
      <c r="G483" s="15">
        <f t="shared" si="59"/>
        <v>90</v>
      </c>
      <c r="H483" s="15">
        <f t="shared" si="59"/>
        <v>0</v>
      </c>
      <c r="I483" s="56">
        <f t="shared" si="58"/>
        <v>90</v>
      </c>
    </row>
    <row r="484" spans="1:9" ht="22.5" customHeight="1">
      <c r="A484" s="24" t="s">
        <v>191</v>
      </c>
      <c r="B484" s="17" t="s">
        <v>46</v>
      </c>
      <c r="C484" s="17" t="s">
        <v>88</v>
      </c>
      <c r="D484" s="17" t="s">
        <v>243</v>
      </c>
      <c r="E484" s="18" t="s">
        <v>192</v>
      </c>
      <c r="F484" s="18"/>
      <c r="G484" s="15">
        <f t="shared" si="59"/>
        <v>90</v>
      </c>
      <c r="H484" s="15">
        <f t="shared" si="59"/>
        <v>0</v>
      </c>
      <c r="I484" s="56">
        <f t="shared" si="58"/>
        <v>90</v>
      </c>
    </row>
    <row r="485" spans="1:9" ht="17.25" customHeight="1">
      <c r="A485" s="24" t="s">
        <v>71</v>
      </c>
      <c r="B485" s="17" t="s">
        <v>46</v>
      </c>
      <c r="C485" s="17" t="s">
        <v>88</v>
      </c>
      <c r="D485" s="17" t="s">
        <v>243</v>
      </c>
      <c r="E485" s="18" t="s">
        <v>192</v>
      </c>
      <c r="F485" s="18" t="s">
        <v>197</v>
      </c>
      <c r="G485" s="15">
        <v>90</v>
      </c>
      <c r="H485" s="47"/>
      <c r="I485" s="56">
        <f t="shared" si="58"/>
        <v>90</v>
      </c>
    </row>
    <row r="486" spans="1:9" ht="15.75">
      <c r="A486" s="8" t="s">
        <v>23</v>
      </c>
      <c r="B486" s="9" t="s">
        <v>47</v>
      </c>
      <c r="C486" s="9"/>
      <c r="D486" s="9"/>
      <c r="E486" s="9"/>
      <c r="F486" s="9"/>
      <c r="G486" s="41">
        <f>SUM(G487,G494,G523,G576)</f>
        <v>18171.823</v>
      </c>
      <c r="H486" s="41">
        <f>SUM(H487,H494,H523,H576)</f>
        <v>10130.4</v>
      </c>
      <c r="I486" s="51">
        <f t="shared" si="58"/>
        <v>28302.222999999998</v>
      </c>
    </row>
    <row r="487" spans="1:9" ht="15.75">
      <c r="A487" s="8" t="s">
        <v>24</v>
      </c>
      <c r="B487" s="9" t="s">
        <v>47</v>
      </c>
      <c r="C487" s="9" t="s">
        <v>59</v>
      </c>
      <c r="D487" s="9"/>
      <c r="E487" s="9"/>
      <c r="F487" s="9"/>
      <c r="G487" s="11">
        <f aca="true" t="shared" si="60" ref="G487:H492">SUM(G488)</f>
        <v>5000</v>
      </c>
      <c r="H487" s="11">
        <f t="shared" si="60"/>
        <v>0</v>
      </c>
      <c r="I487" s="57">
        <f t="shared" si="58"/>
        <v>5000</v>
      </c>
    </row>
    <row r="488" spans="1:9" ht="15.75" customHeight="1">
      <c r="A488" s="12" t="s">
        <v>25</v>
      </c>
      <c r="B488" s="13" t="s">
        <v>47</v>
      </c>
      <c r="C488" s="13" t="s">
        <v>59</v>
      </c>
      <c r="D488" s="13">
        <v>4910000</v>
      </c>
      <c r="E488" s="13"/>
      <c r="F488" s="13"/>
      <c r="G488" s="15">
        <f t="shared" si="60"/>
        <v>5000</v>
      </c>
      <c r="H488" s="15">
        <f t="shared" si="60"/>
        <v>0</v>
      </c>
      <c r="I488" s="56">
        <f t="shared" si="58"/>
        <v>5000</v>
      </c>
    </row>
    <row r="489" spans="1:9" ht="30.75" customHeight="1">
      <c r="A489" s="12" t="s">
        <v>26</v>
      </c>
      <c r="B489" s="13" t="s">
        <v>47</v>
      </c>
      <c r="C489" s="13" t="s">
        <v>59</v>
      </c>
      <c r="D489" s="13">
        <v>4910100</v>
      </c>
      <c r="E489" s="13"/>
      <c r="F489" s="13"/>
      <c r="G489" s="15">
        <f t="shared" si="60"/>
        <v>5000</v>
      </c>
      <c r="H489" s="15">
        <f t="shared" si="60"/>
        <v>0</v>
      </c>
      <c r="I489" s="56">
        <f t="shared" si="58"/>
        <v>5000</v>
      </c>
    </row>
    <row r="490" spans="1:9" ht="18.75" customHeight="1">
      <c r="A490" s="23" t="s">
        <v>206</v>
      </c>
      <c r="B490" s="13" t="s">
        <v>47</v>
      </c>
      <c r="C490" s="13" t="s">
        <v>59</v>
      </c>
      <c r="D490" s="13">
        <v>4910100</v>
      </c>
      <c r="E490" s="13" t="s">
        <v>208</v>
      </c>
      <c r="F490" s="13"/>
      <c r="G490" s="15">
        <f t="shared" si="60"/>
        <v>5000</v>
      </c>
      <c r="H490" s="15">
        <f t="shared" si="60"/>
        <v>0</v>
      </c>
      <c r="I490" s="56">
        <f t="shared" si="58"/>
        <v>5000</v>
      </c>
    </row>
    <row r="491" spans="1:9" ht="22.5" customHeight="1">
      <c r="A491" s="23" t="s">
        <v>207</v>
      </c>
      <c r="B491" s="13" t="s">
        <v>47</v>
      </c>
      <c r="C491" s="13" t="s">
        <v>59</v>
      </c>
      <c r="D491" s="13">
        <v>4910100</v>
      </c>
      <c r="E491" s="13" t="s">
        <v>168</v>
      </c>
      <c r="F491" s="17"/>
      <c r="G491" s="15">
        <f t="shared" si="60"/>
        <v>5000</v>
      </c>
      <c r="H491" s="15">
        <f t="shared" si="60"/>
        <v>0</v>
      </c>
      <c r="I491" s="56">
        <f t="shared" si="58"/>
        <v>5000</v>
      </c>
    </row>
    <row r="492" spans="1:9" ht="30.75" customHeight="1">
      <c r="A492" s="33" t="s">
        <v>218</v>
      </c>
      <c r="B492" s="17" t="s">
        <v>47</v>
      </c>
      <c r="C492" s="17" t="s">
        <v>59</v>
      </c>
      <c r="D492" s="17">
        <v>4910100</v>
      </c>
      <c r="E492" s="17" t="s">
        <v>219</v>
      </c>
      <c r="F492" s="17"/>
      <c r="G492" s="15">
        <f t="shared" si="60"/>
        <v>5000</v>
      </c>
      <c r="H492" s="15">
        <f t="shared" si="60"/>
        <v>0</v>
      </c>
      <c r="I492" s="56">
        <f t="shared" si="58"/>
        <v>5000</v>
      </c>
    </row>
    <row r="493" spans="1:9" ht="18" customHeight="1">
      <c r="A493" s="24" t="s">
        <v>71</v>
      </c>
      <c r="B493" s="17" t="s">
        <v>47</v>
      </c>
      <c r="C493" s="17" t="s">
        <v>59</v>
      </c>
      <c r="D493" s="17">
        <v>4910100</v>
      </c>
      <c r="E493" s="17" t="s">
        <v>219</v>
      </c>
      <c r="F493" s="17" t="s">
        <v>197</v>
      </c>
      <c r="G493" s="15">
        <v>5000</v>
      </c>
      <c r="H493" s="47"/>
      <c r="I493" s="56">
        <f t="shared" si="58"/>
        <v>5000</v>
      </c>
    </row>
    <row r="494" spans="1:9" ht="17.25" customHeight="1">
      <c r="A494" s="8" t="s">
        <v>27</v>
      </c>
      <c r="B494" s="9" t="s">
        <v>47</v>
      </c>
      <c r="C494" s="9" t="s">
        <v>60</v>
      </c>
      <c r="D494" s="9"/>
      <c r="E494" s="9"/>
      <c r="F494" s="9"/>
      <c r="G494" s="41">
        <f>SUM(G495,G500,G510,G517,G505)</f>
        <v>4308.623</v>
      </c>
      <c r="H494" s="41">
        <f>SUM(H495,H500,H510,H517,H505)</f>
        <v>10180.4</v>
      </c>
      <c r="I494" s="51">
        <f t="shared" si="58"/>
        <v>14489.023</v>
      </c>
    </row>
    <row r="495" spans="1:9" ht="17.25" customHeight="1">
      <c r="A495" s="12" t="s">
        <v>176</v>
      </c>
      <c r="B495" s="13" t="s">
        <v>47</v>
      </c>
      <c r="C495" s="13" t="s">
        <v>60</v>
      </c>
      <c r="D495" s="13" t="s">
        <v>66</v>
      </c>
      <c r="E495" s="13"/>
      <c r="F495" s="13"/>
      <c r="G495" s="43">
        <f aca="true" t="shared" si="61" ref="G495:H498">SUM(G496)</f>
        <v>71.82</v>
      </c>
      <c r="H495" s="43">
        <f t="shared" si="61"/>
        <v>0</v>
      </c>
      <c r="I495" s="48">
        <f t="shared" si="58"/>
        <v>71.82</v>
      </c>
    </row>
    <row r="496" spans="1:9" ht="17.25" customHeight="1">
      <c r="A496" s="23" t="s">
        <v>206</v>
      </c>
      <c r="B496" s="13" t="s">
        <v>47</v>
      </c>
      <c r="C496" s="13" t="s">
        <v>60</v>
      </c>
      <c r="D496" s="13" t="s">
        <v>66</v>
      </c>
      <c r="E496" s="13" t="s">
        <v>208</v>
      </c>
      <c r="F496" s="13"/>
      <c r="G496" s="43">
        <f t="shared" si="61"/>
        <v>71.82</v>
      </c>
      <c r="H496" s="43">
        <f t="shared" si="61"/>
        <v>0</v>
      </c>
      <c r="I496" s="48">
        <f t="shared" si="58"/>
        <v>71.82</v>
      </c>
    </row>
    <row r="497" spans="1:9" ht="20.25" customHeight="1">
      <c r="A497" s="23" t="s">
        <v>207</v>
      </c>
      <c r="B497" s="13" t="s">
        <v>47</v>
      </c>
      <c r="C497" s="13" t="s">
        <v>60</v>
      </c>
      <c r="D497" s="13" t="s">
        <v>66</v>
      </c>
      <c r="E497" s="13" t="s">
        <v>168</v>
      </c>
      <c r="F497" s="17"/>
      <c r="G497" s="43">
        <f t="shared" si="61"/>
        <v>71.82</v>
      </c>
      <c r="H497" s="43">
        <f t="shared" si="61"/>
        <v>0</v>
      </c>
      <c r="I497" s="48">
        <f t="shared" si="58"/>
        <v>71.82</v>
      </c>
    </row>
    <row r="498" spans="1:9" ht="15" customHeight="1">
      <c r="A498" s="33" t="s">
        <v>272</v>
      </c>
      <c r="B498" s="17" t="s">
        <v>47</v>
      </c>
      <c r="C498" s="17" t="s">
        <v>60</v>
      </c>
      <c r="D498" s="17" t="s">
        <v>66</v>
      </c>
      <c r="E498" s="17" t="s">
        <v>271</v>
      </c>
      <c r="F498" s="17"/>
      <c r="G498" s="43">
        <f t="shared" si="61"/>
        <v>71.82</v>
      </c>
      <c r="H498" s="43">
        <f t="shared" si="61"/>
        <v>0</v>
      </c>
      <c r="I498" s="48">
        <f t="shared" si="58"/>
        <v>71.82</v>
      </c>
    </row>
    <row r="499" spans="1:9" ht="17.25" customHeight="1">
      <c r="A499" s="24" t="s">
        <v>71</v>
      </c>
      <c r="B499" s="17" t="s">
        <v>47</v>
      </c>
      <c r="C499" s="17" t="s">
        <v>60</v>
      </c>
      <c r="D499" s="17" t="s">
        <v>66</v>
      </c>
      <c r="E499" s="17" t="s">
        <v>271</v>
      </c>
      <c r="F499" s="17" t="s">
        <v>197</v>
      </c>
      <c r="G499" s="43">
        <v>71.82</v>
      </c>
      <c r="H499" s="47"/>
      <c r="I499" s="48">
        <f t="shared" si="58"/>
        <v>71.82</v>
      </c>
    </row>
    <row r="500" spans="1:9" ht="33.75" customHeight="1">
      <c r="A500" s="21" t="s">
        <v>326</v>
      </c>
      <c r="B500" s="13" t="s">
        <v>47</v>
      </c>
      <c r="C500" s="13" t="s">
        <v>60</v>
      </c>
      <c r="D500" s="13" t="s">
        <v>116</v>
      </c>
      <c r="E500" s="13"/>
      <c r="F500" s="13"/>
      <c r="G500" s="40">
        <f aca="true" t="shared" si="62" ref="G500:H503">SUM(G501)</f>
        <v>297.703</v>
      </c>
      <c r="H500" s="40">
        <f t="shared" si="62"/>
        <v>0</v>
      </c>
      <c r="I500" s="48">
        <f t="shared" si="58"/>
        <v>297.703</v>
      </c>
    </row>
    <row r="501" spans="1:9" ht="16.5" customHeight="1">
      <c r="A501" s="23" t="s">
        <v>206</v>
      </c>
      <c r="B501" s="13" t="s">
        <v>47</v>
      </c>
      <c r="C501" s="13" t="s">
        <v>60</v>
      </c>
      <c r="D501" s="13" t="s">
        <v>117</v>
      </c>
      <c r="E501" s="13" t="s">
        <v>208</v>
      </c>
      <c r="F501" s="13"/>
      <c r="G501" s="40">
        <f t="shared" si="62"/>
        <v>297.703</v>
      </c>
      <c r="H501" s="40">
        <f t="shared" si="62"/>
        <v>0</v>
      </c>
      <c r="I501" s="48">
        <f t="shared" si="58"/>
        <v>297.703</v>
      </c>
    </row>
    <row r="502" spans="1:9" ht="20.25" customHeight="1">
      <c r="A502" s="23" t="s">
        <v>207</v>
      </c>
      <c r="B502" s="13" t="s">
        <v>47</v>
      </c>
      <c r="C502" s="13" t="s">
        <v>60</v>
      </c>
      <c r="D502" s="13" t="s">
        <v>117</v>
      </c>
      <c r="E502" s="13" t="s">
        <v>168</v>
      </c>
      <c r="F502" s="17"/>
      <c r="G502" s="40">
        <f t="shared" si="62"/>
        <v>297.703</v>
      </c>
      <c r="H502" s="40">
        <f t="shared" si="62"/>
        <v>0</v>
      </c>
      <c r="I502" s="48">
        <f t="shared" si="58"/>
        <v>297.703</v>
      </c>
    </row>
    <row r="503" spans="1:9" ht="13.5" customHeight="1">
      <c r="A503" s="33" t="s">
        <v>272</v>
      </c>
      <c r="B503" s="17" t="s">
        <v>47</v>
      </c>
      <c r="C503" s="17" t="s">
        <v>60</v>
      </c>
      <c r="D503" s="17" t="s">
        <v>117</v>
      </c>
      <c r="E503" s="17" t="s">
        <v>271</v>
      </c>
      <c r="F503" s="17"/>
      <c r="G503" s="40">
        <f t="shared" si="62"/>
        <v>297.703</v>
      </c>
      <c r="H503" s="40">
        <f t="shared" si="62"/>
        <v>0</v>
      </c>
      <c r="I503" s="48">
        <f t="shared" si="58"/>
        <v>297.703</v>
      </c>
    </row>
    <row r="504" spans="1:9" ht="15.75" customHeight="1">
      <c r="A504" s="24" t="s">
        <v>71</v>
      </c>
      <c r="B504" s="17" t="s">
        <v>47</v>
      </c>
      <c r="C504" s="17" t="s">
        <v>60</v>
      </c>
      <c r="D504" s="17" t="s">
        <v>117</v>
      </c>
      <c r="E504" s="17" t="s">
        <v>271</v>
      </c>
      <c r="F504" s="17" t="s">
        <v>197</v>
      </c>
      <c r="G504" s="40">
        <v>297.703</v>
      </c>
      <c r="H504" s="47"/>
      <c r="I504" s="48">
        <f t="shared" si="58"/>
        <v>297.703</v>
      </c>
    </row>
    <row r="505" spans="1:9" ht="63" customHeight="1">
      <c r="A505" s="32" t="s">
        <v>342</v>
      </c>
      <c r="B505" s="13" t="s">
        <v>47</v>
      </c>
      <c r="C505" s="13" t="s">
        <v>60</v>
      </c>
      <c r="D505" s="13" t="s">
        <v>343</v>
      </c>
      <c r="E505" s="17"/>
      <c r="F505" s="17"/>
      <c r="G505" s="40">
        <f aca="true" t="shared" si="63" ref="G505:H508">SUM(G506)</f>
        <v>0</v>
      </c>
      <c r="H505" s="15">
        <f t="shared" si="63"/>
        <v>10058.4</v>
      </c>
      <c r="I505" s="56">
        <f t="shared" si="58"/>
        <v>10058.4</v>
      </c>
    </row>
    <row r="506" spans="1:9" ht="18" customHeight="1">
      <c r="A506" s="23" t="s">
        <v>206</v>
      </c>
      <c r="B506" s="13" t="s">
        <v>47</v>
      </c>
      <c r="C506" s="13" t="s">
        <v>60</v>
      </c>
      <c r="D506" s="13" t="s">
        <v>343</v>
      </c>
      <c r="E506" s="17" t="s">
        <v>208</v>
      </c>
      <c r="F506" s="17"/>
      <c r="G506" s="40">
        <f t="shared" si="63"/>
        <v>0</v>
      </c>
      <c r="H506" s="15">
        <f t="shared" si="63"/>
        <v>10058.4</v>
      </c>
      <c r="I506" s="56">
        <f t="shared" si="58"/>
        <v>10058.4</v>
      </c>
    </row>
    <row r="507" spans="1:9" ht="15.75" customHeight="1">
      <c r="A507" s="23" t="s">
        <v>207</v>
      </c>
      <c r="B507" s="13" t="s">
        <v>47</v>
      </c>
      <c r="C507" s="13" t="s">
        <v>60</v>
      </c>
      <c r="D507" s="13" t="s">
        <v>343</v>
      </c>
      <c r="E507" s="17" t="s">
        <v>168</v>
      </c>
      <c r="F507" s="17"/>
      <c r="G507" s="40">
        <f t="shared" si="63"/>
        <v>0</v>
      </c>
      <c r="H507" s="15">
        <f t="shared" si="63"/>
        <v>10058.4</v>
      </c>
      <c r="I507" s="56">
        <f t="shared" si="58"/>
        <v>10058.4</v>
      </c>
    </row>
    <row r="508" spans="1:9" ht="15.75" customHeight="1">
      <c r="A508" s="33" t="s">
        <v>272</v>
      </c>
      <c r="B508" s="17" t="s">
        <v>47</v>
      </c>
      <c r="C508" s="17" t="s">
        <v>60</v>
      </c>
      <c r="D508" s="17" t="s">
        <v>343</v>
      </c>
      <c r="E508" s="17" t="s">
        <v>271</v>
      </c>
      <c r="F508" s="17"/>
      <c r="G508" s="40">
        <f t="shared" si="63"/>
        <v>0</v>
      </c>
      <c r="H508" s="15">
        <f t="shared" si="63"/>
        <v>10058.4</v>
      </c>
      <c r="I508" s="56">
        <f t="shared" si="58"/>
        <v>10058.4</v>
      </c>
    </row>
    <row r="509" spans="1:9" ht="15.75" customHeight="1">
      <c r="A509" s="16" t="s">
        <v>68</v>
      </c>
      <c r="B509" s="17" t="s">
        <v>47</v>
      </c>
      <c r="C509" s="17" t="s">
        <v>60</v>
      </c>
      <c r="D509" s="17" t="s">
        <v>343</v>
      </c>
      <c r="E509" s="17" t="s">
        <v>271</v>
      </c>
      <c r="F509" s="17" t="s">
        <v>213</v>
      </c>
      <c r="G509" s="40"/>
      <c r="H509" s="36">
        <v>10058.4</v>
      </c>
      <c r="I509" s="56">
        <f t="shared" si="58"/>
        <v>10058.4</v>
      </c>
    </row>
    <row r="510" spans="1:9" ht="17.25" customHeight="1">
      <c r="A510" s="12" t="s">
        <v>65</v>
      </c>
      <c r="B510" s="13" t="s">
        <v>47</v>
      </c>
      <c r="C510" s="13" t="s">
        <v>60</v>
      </c>
      <c r="D510" s="13" t="s">
        <v>64</v>
      </c>
      <c r="E510" s="13"/>
      <c r="F510" s="13"/>
      <c r="G510" s="15">
        <f>SUM(G511,G515)</f>
        <v>350</v>
      </c>
      <c r="H510" s="15">
        <f>SUM(H511,H515)</f>
        <v>122</v>
      </c>
      <c r="I510" s="56">
        <f t="shared" si="58"/>
        <v>472</v>
      </c>
    </row>
    <row r="511" spans="1:9" ht="17.25" customHeight="1">
      <c r="A511" s="23" t="s">
        <v>206</v>
      </c>
      <c r="B511" s="13" t="s">
        <v>47</v>
      </c>
      <c r="C511" s="13" t="s">
        <v>60</v>
      </c>
      <c r="D511" s="13" t="s">
        <v>64</v>
      </c>
      <c r="E511" s="13" t="s">
        <v>208</v>
      </c>
      <c r="F511" s="13"/>
      <c r="G511" s="15">
        <f aca="true" t="shared" si="64" ref="G511:H513">SUM(G512)</f>
        <v>350</v>
      </c>
      <c r="H511" s="15">
        <f t="shared" si="64"/>
        <v>0</v>
      </c>
      <c r="I511" s="56">
        <f t="shared" si="58"/>
        <v>350</v>
      </c>
    </row>
    <row r="512" spans="1:9" ht="20.25" customHeight="1">
      <c r="A512" s="23" t="s">
        <v>207</v>
      </c>
      <c r="B512" s="13" t="s">
        <v>47</v>
      </c>
      <c r="C512" s="13" t="s">
        <v>60</v>
      </c>
      <c r="D512" s="13" t="s">
        <v>64</v>
      </c>
      <c r="E512" s="13" t="s">
        <v>168</v>
      </c>
      <c r="F512" s="17"/>
      <c r="G512" s="15">
        <f t="shared" si="64"/>
        <v>350</v>
      </c>
      <c r="H512" s="15">
        <f t="shared" si="64"/>
        <v>0</v>
      </c>
      <c r="I512" s="56">
        <f t="shared" si="58"/>
        <v>350</v>
      </c>
    </row>
    <row r="513" spans="1:9" ht="30" customHeight="1">
      <c r="A513" s="33" t="s">
        <v>218</v>
      </c>
      <c r="B513" s="17" t="s">
        <v>47</v>
      </c>
      <c r="C513" s="17" t="s">
        <v>60</v>
      </c>
      <c r="D513" s="17" t="s">
        <v>64</v>
      </c>
      <c r="E513" s="17" t="s">
        <v>219</v>
      </c>
      <c r="F513" s="17"/>
      <c r="G513" s="15">
        <f t="shared" si="64"/>
        <v>350</v>
      </c>
      <c r="H513" s="15">
        <f t="shared" si="64"/>
        <v>0</v>
      </c>
      <c r="I513" s="56">
        <f t="shared" si="58"/>
        <v>350</v>
      </c>
    </row>
    <row r="514" spans="1:9" ht="17.25" customHeight="1">
      <c r="A514" s="24" t="s">
        <v>71</v>
      </c>
      <c r="B514" s="17" t="s">
        <v>47</v>
      </c>
      <c r="C514" s="17" t="s">
        <v>60</v>
      </c>
      <c r="D514" s="17" t="s">
        <v>64</v>
      </c>
      <c r="E514" s="17" t="s">
        <v>219</v>
      </c>
      <c r="F514" s="17" t="s">
        <v>197</v>
      </c>
      <c r="G514" s="15">
        <v>350</v>
      </c>
      <c r="H514" s="47"/>
      <c r="I514" s="56">
        <f t="shared" si="58"/>
        <v>350</v>
      </c>
    </row>
    <row r="515" spans="1:9" ht="17.25" customHeight="1">
      <c r="A515" s="24" t="s">
        <v>216</v>
      </c>
      <c r="B515" s="17" t="s">
        <v>47</v>
      </c>
      <c r="C515" s="17" t="s">
        <v>60</v>
      </c>
      <c r="D515" s="17" t="s">
        <v>64</v>
      </c>
      <c r="E515" s="17" t="s">
        <v>217</v>
      </c>
      <c r="F515" s="17"/>
      <c r="G515" s="15">
        <f>SUM(G516)</f>
        <v>0</v>
      </c>
      <c r="H515" s="15">
        <f>SUM(H516)</f>
        <v>122</v>
      </c>
      <c r="I515" s="56">
        <f t="shared" si="58"/>
        <v>122</v>
      </c>
    </row>
    <row r="516" spans="1:9" ht="17.25" customHeight="1">
      <c r="A516" s="24" t="s">
        <v>71</v>
      </c>
      <c r="B516" s="17" t="s">
        <v>47</v>
      </c>
      <c r="C516" s="17" t="s">
        <v>60</v>
      </c>
      <c r="D516" s="17" t="s">
        <v>64</v>
      </c>
      <c r="E516" s="17" t="s">
        <v>217</v>
      </c>
      <c r="F516" s="17" t="s">
        <v>197</v>
      </c>
      <c r="G516" s="15"/>
      <c r="H516" s="36">
        <v>122</v>
      </c>
      <c r="I516" s="56">
        <f t="shared" si="58"/>
        <v>122</v>
      </c>
    </row>
    <row r="517" spans="1:9" ht="36.75" customHeight="1">
      <c r="A517" s="32" t="s">
        <v>259</v>
      </c>
      <c r="B517" s="13" t="s">
        <v>47</v>
      </c>
      <c r="C517" s="13" t="s">
        <v>60</v>
      </c>
      <c r="D517" s="13" t="s">
        <v>258</v>
      </c>
      <c r="E517" s="17"/>
      <c r="F517" s="17"/>
      <c r="G517" s="15">
        <f aca="true" t="shared" si="65" ref="G517:H521">SUM(G518)</f>
        <v>3589.1</v>
      </c>
      <c r="H517" s="15">
        <f t="shared" si="65"/>
        <v>0</v>
      </c>
      <c r="I517" s="56">
        <f t="shared" si="58"/>
        <v>3589.1</v>
      </c>
    </row>
    <row r="518" spans="1:9" ht="93" customHeight="1">
      <c r="A518" s="12" t="s">
        <v>140</v>
      </c>
      <c r="B518" s="13" t="s">
        <v>47</v>
      </c>
      <c r="C518" s="13" t="s">
        <v>60</v>
      </c>
      <c r="D518" s="13" t="s">
        <v>177</v>
      </c>
      <c r="E518" s="13"/>
      <c r="F518" s="13"/>
      <c r="G518" s="15">
        <f t="shared" si="65"/>
        <v>3589.1</v>
      </c>
      <c r="H518" s="15">
        <f t="shared" si="65"/>
        <v>0</v>
      </c>
      <c r="I518" s="56">
        <f t="shared" si="58"/>
        <v>3589.1</v>
      </c>
    </row>
    <row r="519" spans="1:9" ht="30.75" customHeight="1">
      <c r="A519" s="23" t="s">
        <v>234</v>
      </c>
      <c r="B519" s="13" t="s">
        <v>47</v>
      </c>
      <c r="C519" s="13" t="s">
        <v>60</v>
      </c>
      <c r="D519" s="13" t="s">
        <v>177</v>
      </c>
      <c r="E519" s="13" t="s">
        <v>221</v>
      </c>
      <c r="F519" s="13"/>
      <c r="G519" s="15">
        <f t="shared" si="65"/>
        <v>3589.1</v>
      </c>
      <c r="H519" s="15">
        <f t="shared" si="65"/>
        <v>0</v>
      </c>
      <c r="I519" s="56">
        <f t="shared" si="58"/>
        <v>3589.1</v>
      </c>
    </row>
    <row r="520" spans="1:9" ht="14.25" customHeight="1">
      <c r="A520" s="23" t="s">
        <v>220</v>
      </c>
      <c r="B520" s="13" t="s">
        <v>47</v>
      </c>
      <c r="C520" s="13" t="s">
        <v>60</v>
      </c>
      <c r="D520" s="13" t="s">
        <v>177</v>
      </c>
      <c r="E520" s="13" t="s">
        <v>222</v>
      </c>
      <c r="F520" s="13"/>
      <c r="G520" s="15">
        <f t="shared" si="65"/>
        <v>3589.1</v>
      </c>
      <c r="H520" s="15">
        <f t="shared" si="65"/>
        <v>0</v>
      </c>
      <c r="I520" s="56">
        <f t="shared" si="58"/>
        <v>3589.1</v>
      </c>
    </row>
    <row r="521" spans="1:9" ht="15" customHeight="1">
      <c r="A521" s="19" t="s">
        <v>156</v>
      </c>
      <c r="B521" s="13" t="s">
        <v>47</v>
      </c>
      <c r="C521" s="13" t="s">
        <v>60</v>
      </c>
      <c r="D521" s="17" t="s">
        <v>177</v>
      </c>
      <c r="E521" s="17" t="s">
        <v>157</v>
      </c>
      <c r="F521" s="17"/>
      <c r="G521" s="15">
        <f t="shared" si="65"/>
        <v>3589.1</v>
      </c>
      <c r="H521" s="15">
        <f t="shared" si="65"/>
        <v>0</v>
      </c>
      <c r="I521" s="56">
        <f t="shared" si="58"/>
        <v>3589.1</v>
      </c>
    </row>
    <row r="522" spans="1:9" ht="16.5" customHeight="1">
      <c r="A522" s="24" t="s">
        <v>67</v>
      </c>
      <c r="B522" s="17" t="s">
        <v>91</v>
      </c>
      <c r="C522" s="17" t="s">
        <v>60</v>
      </c>
      <c r="D522" s="17" t="s">
        <v>177</v>
      </c>
      <c r="E522" s="17" t="s">
        <v>157</v>
      </c>
      <c r="F522" s="17" t="s">
        <v>197</v>
      </c>
      <c r="G522" s="15">
        <v>3589.1</v>
      </c>
      <c r="H522" s="47"/>
      <c r="I522" s="56">
        <f t="shared" si="58"/>
        <v>3589.1</v>
      </c>
    </row>
    <row r="523" spans="1:9" ht="18" customHeight="1">
      <c r="A523" s="8" t="s">
        <v>28</v>
      </c>
      <c r="B523" s="9" t="s">
        <v>47</v>
      </c>
      <c r="C523" s="9" t="s">
        <v>61</v>
      </c>
      <c r="D523" s="9"/>
      <c r="E523" s="9"/>
      <c r="F523" s="9"/>
      <c r="G523" s="11">
        <f>SUM(G524,G538,G543,G571)</f>
        <v>7064</v>
      </c>
      <c r="H523" s="11">
        <f>SUM(H524,H538,H543,H571)</f>
        <v>0</v>
      </c>
      <c r="I523" s="57">
        <f t="shared" si="58"/>
        <v>7064</v>
      </c>
    </row>
    <row r="524" spans="1:9" ht="18.75" customHeight="1">
      <c r="A524" s="23" t="s">
        <v>260</v>
      </c>
      <c r="B524" s="25">
        <v>1000</v>
      </c>
      <c r="C524" s="25">
        <v>1004</v>
      </c>
      <c r="D524" s="34">
        <v>5050000</v>
      </c>
      <c r="E524" s="9"/>
      <c r="F524" s="9"/>
      <c r="G524" s="15">
        <f>SUM(G525,G531)</f>
        <v>2557.1</v>
      </c>
      <c r="H524" s="15">
        <f>SUM(H525,H531)</f>
        <v>0</v>
      </c>
      <c r="I524" s="56">
        <f t="shared" si="58"/>
        <v>2557.1</v>
      </c>
    </row>
    <row r="525" spans="1:9" ht="30" customHeight="1">
      <c r="A525" s="23" t="s">
        <v>261</v>
      </c>
      <c r="B525" s="25">
        <v>1000</v>
      </c>
      <c r="C525" s="25">
        <v>1004</v>
      </c>
      <c r="D525" s="34">
        <v>5050500</v>
      </c>
      <c r="E525" s="9"/>
      <c r="F525" s="9"/>
      <c r="G525" s="15">
        <f aca="true" t="shared" si="66" ref="G525:H529">SUM(G526)</f>
        <v>52.4</v>
      </c>
      <c r="H525" s="15">
        <f t="shared" si="66"/>
        <v>0</v>
      </c>
      <c r="I525" s="56">
        <f t="shared" si="58"/>
        <v>52.4</v>
      </c>
    </row>
    <row r="526" spans="1:9" ht="30" customHeight="1">
      <c r="A526" s="23" t="s">
        <v>262</v>
      </c>
      <c r="B526" s="25">
        <v>1000</v>
      </c>
      <c r="C526" s="25">
        <v>1004</v>
      </c>
      <c r="D526" s="34">
        <v>5050502</v>
      </c>
      <c r="E526" s="9"/>
      <c r="F526" s="9"/>
      <c r="G526" s="15">
        <f t="shared" si="66"/>
        <v>52.4</v>
      </c>
      <c r="H526" s="15">
        <f t="shared" si="66"/>
        <v>0</v>
      </c>
      <c r="I526" s="56">
        <f t="shared" si="58"/>
        <v>52.4</v>
      </c>
    </row>
    <row r="527" spans="1:9" ht="16.5" customHeight="1">
      <c r="A527" s="23" t="s">
        <v>206</v>
      </c>
      <c r="B527" s="13" t="s">
        <v>47</v>
      </c>
      <c r="C527" s="13" t="s">
        <v>61</v>
      </c>
      <c r="D527" s="13">
        <v>5050502</v>
      </c>
      <c r="E527" s="13" t="s">
        <v>208</v>
      </c>
      <c r="F527" s="13"/>
      <c r="G527" s="15">
        <f t="shared" si="66"/>
        <v>52.4</v>
      </c>
      <c r="H527" s="15">
        <f t="shared" si="66"/>
        <v>0</v>
      </c>
      <c r="I527" s="56">
        <f t="shared" si="58"/>
        <v>52.4</v>
      </c>
    </row>
    <row r="528" spans="1:9" ht="21.75" customHeight="1">
      <c r="A528" s="12" t="s">
        <v>263</v>
      </c>
      <c r="B528" s="13" t="s">
        <v>47</v>
      </c>
      <c r="C528" s="13" t="s">
        <v>61</v>
      </c>
      <c r="D528" s="13">
        <v>5050502</v>
      </c>
      <c r="E528" s="13" t="s">
        <v>169</v>
      </c>
      <c r="F528" s="13"/>
      <c r="G528" s="15">
        <f t="shared" si="66"/>
        <v>52.4</v>
      </c>
      <c r="H528" s="15">
        <f t="shared" si="66"/>
        <v>0</v>
      </c>
      <c r="I528" s="56">
        <f t="shared" si="58"/>
        <v>52.4</v>
      </c>
    </row>
    <row r="529" spans="1:9" ht="18.75" customHeight="1">
      <c r="A529" s="16" t="s">
        <v>264</v>
      </c>
      <c r="B529" s="17" t="s">
        <v>47</v>
      </c>
      <c r="C529" s="17" t="s">
        <v>61</v>
      </c>
      <c r="D529" s="17">
        <v>5050502</v>
      </c>
      <c r="E529" s="17" t="s">
        <v>265</v>
      </c>
      <c r="F529" s="17"/>
      <c r="G529" s="15">
        <f t="shared" si="66"/>
        <v>52.4</v>
      </c>
      <c r="H529" s="15">
        <f t="shared" si="66"/>
        <v>0</v>
      </c>
      <c r="I529" s="56">
        <f t="shared" si="58"/>
        <v>52.4</v>
      </c>
    </row>
    <row r="530" spans="1:9" ht="18.75" customHeight="1">
      <c r="A530" s="16" t="s">
        <v>68</v>
      </c>
      <c r="B530" s="17" t="s">
        <v>47</v>
      </c>
      <c r="C530" s="17" t="s">
        <v>61</v>
      </c>
      <c r="D530" s="17">
        <v>5050502</v>
      </c>
      <c r="E530" s="17" t="s">
        <v>265</v>
      </c>
      <c r="F530" s="17" t="s">
        <v>213</v>
      </c>
      <c r="G530" s="15">
        <v>52.4</v>
      </c>
      <c r="H530" s="47"/>
      <c r="I530" s="56">
        <f t="shared" si="58"/>
        <v>52.4</v>
      </c>
    </row>
    <row r="531" spans="1:9" ht="35.25" customHeight="1">
      <c r="A531" s="23" t="s">
        <v>273</v>
      </c>
      <c r="B531" s="34">
        <v>1000</v>
      </c>
      <c r="C531" s="34">
        <v>1004</v>
      </c>
      <c r="D531" s="34">
        <v>5052100</v>
      </c>
      <c r="E531" s="17"/>
      <c r="F531" s="17"/>
      <c r="G531" s="15">
        <f aca="true" t="shared" si="67" ref="G531:H535">SUM(G532)</f>
        <v>2504.7</v>
      </c>
      <c r="H531" s="15">
        <f t="shared" si="67"/>
        <v>0</v>
      </c>
      <c r="I531" s="56">
        <f t="shared" si="58"/>
        <v>2504.7</v>
      </c>
    </row>
    <row r="532" spans="1:9" ht="48.75" customHeight="1">
      <c r="A532" s="23" t="s">
        <v>283</v>
      </c>
      <c r="B532" s="34">
        <v>1000</v>
      </c>
      <c r="C532" s="34">
        <v>1004</v>
      </c>
      <c r="D532" s="34">
        <v>5052104</v>
      </c>
      <c r="E532" s="17"/>
      <c r="F532" s="17"/>
      <c r="G532" s="15">
        <f t="shared" si="67"/>
        <v>2504.7</v>
      </c>
      <c r="H532" s="15">
        <f t="shared" si="67"/>
        <v>0</v>
      </c>
      <c r="I532" s="56">
        <f t="shared" si="58"/>
        <v>2504.7</v>
      </c>
    </row>
    <row r="533" spans="1:9" ht="20.25" customHeight="1">
      <c r="A533" s="23" t="s">
        <v>206</v>
      </c>
      <c r="B533" s="34">
        <v>1000</v>
      </c>
      <c r="C533" s="34">
        <v>1004</v>
      </c>
      <c r="D533" s="34">
        <v>5052104</v>
      </c>
      <c r="E533" s="13" t="s">
        <v>208</v>
      </c>
      <c r="F533" s="17"/>
      <c r="G533" s="15">
        <f t="shared" si="67"/>
        <v>2504.7</v>
      </c>
      <c r="H533" s="15">
        <f t="shared" si="67"/>
        <v>0</v>
      </c>
      <c r="I533" s="56">
        <f t="shared" si="58"/>
        <v>2504.7</v>
      </c>
    </row>
    <row r="534" spans="1:9" ht="18.75" customHeight="1">
      <c r="A534" s="23" t="s">
        <v>207</v>
      </c>
      <c r="B534" s="35">
        <v>1000</v>
      </c>
      <c r="C534" s="35">
        <v>1004</v>
      </c>
      <c r="D534" s="35">
        <v>5052104</v>
      </c>
      <c r="E534" s="13" t="s">
        <v>168</v>
      </c>
      <c r="F534" s="17"/>
      <c r="G534" s="15">
        <f t="shared" si="67"/>
        <v>2504.7</v>
      </c>
      <c r="H534" s="15">
        <f t="shared" si="67"/>
        <v>0</v>
      </c>
      <c r="I534" s="56">
        <f t="shared" si="58"/>
        <v>2504.7</v>
      </c>
    </row>
    <row r="535" spans="1:9" ht="29.25" customHeight="1">
      <c r="A535" s="33" t="s">
        <v>218</v>
      </c>
      <c r="B535" s="35">
        <v>1000</v>
      </c>
      <c r="C535" s="35">
        <v>1004</v>
      </c>
      <c r="D535" s="35">
        <v>5052104</v>
      </c>
      <c r="E535" s="17" t="s">
        <v>219</v>
      </c>
      <c r="F535" s="17"/>
      <c r="G535" s="15">
        <f t="shared" si="67"/>
        <v>2504.7</v>
      </c>
      <c r="H535" s="15">
        <f>SUM(H536,H537)</f>
        <v>0</v>
      </c>
      <c r="I535" s="56">
        <f t="shared" si="58"/>
        <v>2504.7</v>
      </c>
    </row>
    <row r="536" spans="1:9" ht="18.75" customHeight="1">
      <c r="A536" s="16" t="s">
        <v>67</v>
      </c>
      <c r="B536" s="35">
        <v>1000</v>
      </c>
      <c r="C536" s="35">
        <v>1004</v>
      </c>
      <c r="D536" s="35">
        <v>5052104</v>
      </c>
      <c r="E536" s="17" t="s">
        <v>219</v>
      </c>
      <c r="F536" s="17" t="s">
        <v>209</v>
      </c>
      <c r="G536" s="15">
        <v>2504.7</v>
      </c>
      <c r="H536" s="50">
        <v>-286.2</v>
      </c>
      <c r="I536" s="56">
        <f t="shared" si="58"/>
        <v>2218.5</v>
      </c>
    </row>
    <row r="537" spans="1:9" ht="18.75" customHeight="1">
      <c r="A537" s="16" t="s">
        <v>68</v>
      </c>
      <c r="B537" s="35">
        <v>1000</v>
      </c>
      <c r="C537" s="35">
        <v>1004</v>
      </c>
      <c r="D537" s="35">
        <v>5052104</v>
      </c>
      <c r="E537" s="17" t="s">
        <v>219</v>
      </c>
      <c r="F537" s="17" t="s">
        <v>213</v>
      </c>
      <c r="G537" s="15"/>
      <c r="H537" s="50">
        <v>286.2</v>
      </c>
      <c r="I537" s="56">
        <f t="shared" si="58"/>
        <v>286.2</v>
      </c>
    </row>
    <row r="538" spans="1:9" ht="51.75" customHeight="1">
      <c r="A538" s="12" t="s">
        <v>142</v>
      </c>
      <c r="B538" s="13" t="s">
        <v>47</v>
      </c>
      <c r="C538" s="13" t="s">
        <v>61</v>
      </c>
      <c r="D538" s="13">
        <v>5201000</v>
      </c>
      <c r="E538" s="17"/>
      <c r="F538" s="17"/>
      <c r="G538" s="15">
        <f aca="true" t="shared" si="68" ref="G538:H541">SUM(G539)</f>
        <v>1040.4</v>
      </c>
      <c r="H538" s="15">
        <f t="shared" si="68"/>
        <v>0</v>
      </c>
      <c r="I538" s="56">
        <f t="shared" si="58"/>
        <v>1040.4</v>
      </c>
    </row>
    <row r="539" spans="1:9" ht="20.25" customHeight="1">
      <c r="A539" s="23" t="s">
        <v>206</v>
      </c>
      <c r="B539" s="13" t="s">
        <v>47</v>
      </c>
      <c r="C539" s="13" t="s">
        <v>61</v>
      </c>
      <c r="D539" s="13">
        <v>5201000</v>
      </c>
      <c r="E539" s="13" t="s">
        <v>208</v>
      </c>
      <c r="F539" s="17"/>
      <c r="G539" s="15">
        <f t="shared" si="68"/>
        <v>1040.4</v>
      </c>
      <c r="H539" s="15">
        <f t="shared" si="68"/>
        <v>0</v>
      </c>
      <c r="I539" s="56">
        <f aca="true" t="shared" si="69" ref="I539:I602">SUM(G539+H539)</f>
        <v>1040.4</v>
      </c>
    </row>
    <row r="540" spans="1:9" ht="21" customHeight="1">
      <c r="A540" s="23" t="s">
        <v>207</v>
      </c>
      <c r="B540" s="13" t="s">
        <v>47</v>
      </c>
      <c r="C540" s="13" t="s">
        <v>61</v>
      </c>
      <c r="D540" s="13">
        <v>5201000</v>
      </c>
      <c r="E540" s="13" t="s">
        <v>168</v>
      </c>
      <c r="F540" s="17"/>
      <c r="G540" s="15">
        <f t="shared" si="68"/>
        <v>1040.4</v>
      </c>
      <c r="H540" s="15">
        <f t="shared" si="68"/>
        <v>0</v>
      </c>
      <c r="I540" s="56">
        <f t="shared" si="69"/>
        <v>1040.4</v>
      </c>
    </row>
    <row r="541" spans="1:9" ht="30.75" customHeight="1">
      <c r="A541" s="33" t="s">
        <v>218</v>
      </c>
      <c r="B541" s="17" t="s">
        <v>47</v>
      </c>
      <c r="C541" s="17" t="s">
        <v>61</v>
      </c>
      <c r="D541" s="17">
        <v>5201000</v>
      </c>
      <c r="E541" s="17" t="s">
        <v>219</v>
      </c>
      <c r="F541" s="17"/>
      <c r="G541" s="15">
        <f t="shared" si="68"/>
        <v>1040.4</v>
      </c>
      <c r="H541" s="15">
        <f t="shared" si="68"/>
        <v>0</v>
      </c>
      <c r="I541" s="56">
        <f t="shared" si="69"/>
        <v>1040.4</v>
      </c>
    </row>
    <row r="542" spans="1:9" ht="17.25" customHeight="1">
      <c r="A542" s="16" t="s">
        <v>67</v>
      </c>
      <c r="B542" s="17" t="s">
        <v>47</v>
      </c>
      <c r="C542" s="17" t="s">
        <v>61</v>
      </c>
      <c r="D542" s="17">
        <v>5201000</v>
      </c>
      <c r="E542" s="17" t="s">
        <v>219</v>
      </c>
      <c r="F542" s="17" t="s">
        <v>209</v>
      </c>
      <c r="G542" s="15">
        <v>1040.4</v>
      </c>
      <c r="H542" s="47"/>
      <c r="I542" s="56">
        <f t="shared" si="69"/>
        <v>1040.4</v>
      </c>
    </row>
    <row r="543" spans="1:9" ht="31.5" customHeight="1">
      <c r="A543" s="23" t="s">
        <v>267</v>
      </c>
      <c r="B543" s="13" t="s">
        <v>47</v>
      </c>
      <c r="C543" s="13" t="s">
        <v>61</v>
      </c>
      <c r="D543" s="13" t="s">
        <v>266</v>
      </c>
      <c r="E543" s="17"/>
      <c r="F543" s="17"/>
      <c r="G543" s="15">
        <f>SUM(G544,G555)</f>
        <v>3366.5</v>
      </c>
      <c r="H543" s="15">
        <f>SUM(H544,H555)</f>
        <v>0</v>
      </c>
      <c r="I543" s="56">
        <f t="shared" si="69"/>
        <v>3366.5</v>
      </c>
    </row>
    <row r="544" spans="1:9" ht="31.5" customHeight="1">
      <c r="A544" s="23" t="s">
        <v>268</v>
      </c>
      <c r="B544" s="34">
        <v>1000</v>
      </c>
      <c r="C544" s="34">
        <v>1004</v>
      </c>
      <c r="D544" s="34">
        <v>6730200</v>
      </c>
      <c r="E544" s="17"/>
      <c r="F544" s="17"/>
      <c r="G544" s="15">
        <f>SUM(G545,G550)</f>
        <v>289.5</v>
      </c>
      <c r="H544" s="15">
        <f>SUM(H545,H550)</f>
        <v>0</v>
      </c>
      <c r="I544" s="56">
        <f t="shared" si="69"/>
        <v>289.5</v>
      </c>
    </row>
    <row r="545" spans="1:9" ht="47.25" customHeight="1">
      <c r="A545" s="23" t="s">
        <v>269</v>
      </c>
      <c r="B545" s="34">
        <v>1000</v>
      </c>
      <c r="C545" s="34">
        <v>1004</v>
      </c>
      <c r="D545" s="34">
        <v>6730202</v>
      </c>
      <c r="E545" s="13"/>
      <c r="F545" s="13"/>
      <c r="G545" s="15">
        <f>SUM(G546)</f>
        <v>206.5</v>
      </c>
      <c r="H545" s="15">
        <f>SUM(H546)</f>
        <v>0</v>
      </c>
      <c r="I545" s="56">
        <f t="shared" si="69"/>
        <v>206.5</v>
      </c>
    </row>
    <row r="546" spans="1:9" ht="15" customHeight="1">
      <c r="A546" s="23" t="s">
        <v>206</v>
      </c>
      <c r="B546" s="34">
        <v>1000</v>
      </c>
      <c r="C546" s="34">
        <v>1004</v>
      </c>
      <c r="D546" s="34">
        <v>6730202</v>
      </c>
      <c r="E546" s="13" t="s">
        <v>208</v>
      </c>
      <c r="F546" s="13"/>
      <c r="G546" s="15">
        <f>SUM(G548)</f>
        <v>206.5</v>
      </c>
      <c r="H546" s="15">
        <f>SUM(H548)</f>
        <v>0</v>
      </c>
      <c r="I546" s="56">
        <f t="shared" si="69"/>
        <v>206.5</v>
      </c>
    </row>
    <row r="547" spans="1:9" ht="21.75" customHeight="1">
      <c r="A547" s="23" t="s">
        <v>207</v>
      </c>
      <c r="B547" s="34">
        <v>1000</v>
      </c>
      <c r="C547" s="34">
        <v>1004</v>
      </c>
      <c r="D547" s="34">
        <v>6730202</v>
      </c>
      <c r="E547" s="13" t="s">
        <v>168</v>
      </c>
      <c r="F547" s="17"/>
      <c r="G547" s="15">
        <f>SUM(G548)</f>
        <v>206.5</v>
      </c>
      <c r="H547" s="15">
        <f>SUM(H548)</f>
        <v>0</v>
      </c>
      <c r="I547" s="56">
        <f t="shared" si="69"/>
        <v>206.5</v>
      </c>
    </row>
    <row r="548" spans="1:9" ht="29.25" customHeight="1">
      <c r="A548" s="33" t="s">
        <v>218</v>
      </c>
      <c r="B548" s="35">
        <v>1000</v>
      </c>
      <c r="C548" s="35">
        <v>1004</v>
      </c>
      <c r="D548" s="35">
        <v>6730202</v>
      </c>
      <c r="E548" s="17" t="s">
        <v>219</v>
      </c>
      <c r="F548" s="17"/>
      <c r="G548" s="15">
        <f>SUM(G549)</f>
        <v>206.5</v>
      </c>
      <c r="H548" s="15">
        <f>SUM(H549)</f>
        <v>0</v>
      </c>
      <c r="I548" s="56">
        <f t="shared" si="69"/>
        <v>206.5</v>
      </c>
    </row>
    <row r="549" spans="1:9" ht="16.5" customHeight="1">
      <c r="A549" s="16" t="s">
        <v>67</v>
      </c>
      <c r="B549" s="35">
        <v>1000</v>
      </c>
      <c r="C549" s="35">
        <v>1004</v>
      </c>
      <c r="D549" s="35">
        <v>6730202</v>
      </c>
      <c r="E549" s="17" t="s">
        <v>219</v>
      </c>
      <c r="F549" s="17" t="s">
        <v>209</v>
      </c>
      <c r="G549" s="15">
        <v>206.5</v>
      </c>
      <c r="H549" s="47"/>
      <c r="I549" s="56">
        <f t="shared" si="69"/>
        <v>206.5</v>
      </c>
    </row>
    <row r="550" spans="1:9" ht="99.75" customHeight="1">
      <c r="A550" s="12" t="s">
        <v>143</v>
      </c>
      <c r="B550" s="13" t="s">
        <v>47</v>
      </c>
      <c r="C550" s="13" t="s">
        <v>61</v>
      </c>
      <c r="D550" s="13" t="s">
        <v>170</v>
      </c>
      <c r="E550" s="13"/>
      <c r="F550" s="13"/>
      <c r="G550" s="15">
        <f>SUM(G551)</f>
        <v>83</v>
      </c>
      <c r="H550" s="15">
        <f>SUM(H551)</f>
        <v>0</v>
      </c>
      <c r="I550" s="56">
        <f t="shared" si="69"/>
        <v>83</v>
      </c>
    </row>
    <row r="551" spans="1:9" ht="16.5" customHeight="1">
      <c r="A551" s="23" t="s">
        <v>206</v>
      </c>
      <c r="B551" s="13" t="s">
        <v>47</v>
      </c>
      <c r="C551" s="13" t="s">
        <v>61</v>
      </c>
      <c r="D551" s="13" t="s">
        <v>170</v>
      </c>
      <c r="E551" s="13" t="s">
        <v>208</v>
      </c>
      <c r="F551" s="13"/>
      <c r="G551" s="15">
        <f>SUM(G553)</f>
        <v>83</v>
      </c>
      <c r="H551" s="15">
        <f>SUM(H553)</f>
        <v>0</v>
      </c>
      <c r="I551" s="56">
        <f t="shared" si="69"/>
        <v>83</v>
      </c>
    </row>
    <row r="552" spans="1:9" ht="20.25" customHeight="1">
      <c r="A552" s="23" t="s">
        <v>207</v>
      </c>
      <c r="B552" s="13" t="s">
        <v>47</v>
      </c>
      <c r="C552" s="13" t="s">
        <v>61</v>
      </c>
      <c r="D552" s="13" t="s">
        <v>170</v>
      </c>
      <c r="E552" s="13" t="s">
        <v>168</v>
      </c>
      <c r="F552" s="17"/>
      <c r="G552" s="15">
        <f>SUM(G553)</f>
        <v>83</v>
      </c>
      <c r="H552" s="15">
        <f>SUM(H553)</f>
        <v>0</v>
      </c>
      <c r="I552" s="56">
        <f t="shared" si="69"/>
        <v>83</v>
      </c>
    </row>
    <row r="553" spans="1:9" ht="30" customHeight="1">
      <c r="A553" s="33" t="s">
        <v>218</v>
      </c>
      <c r="B553" s="17" t="s">
        <v>47</v>
      </c>
      <c r="C553" s="17" t="s">
        <v>61</v>
      </c>
      <c r="D553" s="17" t="s">
        <v>170</v>
      </c>
      <c r="E553" s="17" t="s">
        <v>219</v>
      </c>
      <c r="F553" s="17"/>
      <c r="G553" s="15">
        <f>SUM(G554)</f>
        <v>83</v>
      </c>
      <c r="H553" s="15">
        <f>SUM(H554)</f>
        <v>0</v>
      </c>
      <c r="I553" s="56">
        <f t="shared" si="69"/>
        <v>83</v>
      </c>
    </row>
    <row r="554" spans="1:9" ht="16.5" customHeight="1">
      <c r="A554" s="16" t="s">
        <v>67</v>
      </c>
      <c r="B554" s="17" t="s">
        <v>47</v>
      </c>
      <c r="C554" s="17" t="s">
        <v>61</v>
      </c>
      <c r="D554" s="17" t="s">
        <v>170</v>
      </c>
      <c r="E554" s="17" t="s">
        <v>219</v>
      </c>
      <c r="F554" s="17" t="s">
        <v>209</v>
      </c>
      <c r="G554" s="15">
        <v>83</v>
      </c>
      <c r="H554" s="47"/>
      <c r="I554" s="56">
        <f t="shared" si="69"/>
        <v>83</v>
      </c>
    </row>
    <row r="555" spans="1:9" ht="31.5" customHeight="1">
      <c r="A555" s="23" t="s">
        <v>270</v>
      </c>
      <c r="B555" s="13" t="s">
        <v>47</v>
      </c>
      <c r="C555" s="13" t="s">
        <v>61</v>
      </c>
      <c r="D555" s="13" t="s">
        <v>171</v>
      </c>
      <c r="E555" s="17"/>
      <c r="F555" s="17"/>
      <c r="G555" s="15">
        <f>SUM(G556,G561,G566)</f>
        <v>3077</v>
      </c>
      <c r="H555" s="15">
        <f>SUM(H556,H561,H566)</f>
        <v>0</v>
      </c>
      <c r="I555" s="56">
        <f t="shared" si="69"/>
        <v>3077</v>
      </c>
    </row>
    <row r="556" spans="1:9" ht="20.25" customHeight="1">
      <c r="A556" s="12" t="s">
        <v>301</v>
      </c>
      <c r="B556" s="13" t="s">
        <v>47</v>
      </c>
      <c r="C556" s="13" t="s">
        <v>61</v>
      </c>
      <c r="D556" s="13" t="s">
        <v>302</v>
      </c>
      <c r="E556" s="17"/>
      <c r="F556" s="17"/>
      <c r="G556" s="15">
        <f aca="true" t="shared" si="70" ref="G556:H559">SUM(G557)</f>
        <v>2461</v>
      </c>
      <c r="H556" s="15">
        <f t="shared" si="70"/>
        <v>0</v>
      </c>
      <c r="I556" s="56">
        <f t="shared" si="69"/>
        <v>2461</v>
      </c>
    </row>
    <row r="557" spans="1:9" ht="16.5" customHeight="1">
      <c r="A557" s="23" t="s">
        <v>206</v>
      </c>
      <c r="B557" s="13" t="s">
        <v>47</v>
      </c>
      <c r="C557" s="13" t="s">
        <v>61</v>
      </c>
      <c r="D557" s="13" t="s">
        <v>302</v>
      </c>
      <c r="E557" s="13" t="s">
        <v>208</v>
      </c>
      <c r="F557" s="17"/>
      <c r="G557" s="15">
        <f t="shared" si="70"/>
        <v>2461</v>
      </c>
      <c r="H557" s="15">
        <f t="shared" si="70"/>
        <v>0</v>
      </c>
      <c r="I557" s="56">
        <f t="shared" si="69"/>
        <v>2461</v>
      </c>
    </row>
    <row r="558" spans="1:9" ht="24.75" customHeight="1">
      <c r="A558" s="12" t="s">
        <v>263</v>
      </c>
      <c r="B558" s="13" t="s">
        <v>47</v>
      </c>
      <c r="C558" s="13" t="s">
        <v>61</v>
      </c>
      <c r="D558" s="13" t="s">
        <v>302</v>
      </c>
      <c r="E558" s="13" t="s">
        <v>169</v>
      </c>
      <c r="F558" s="17"/>
      <c r="G558" s="15">
        <f t="shared" si="70"/>
        <v>2461</v>
      </c>
      <c r="H558" s="15">
        <f t="shared" si="70"/>
        <v>0</v>
      </c>
      <c r="I558" s="56">
        <f t="shared" si="69"/>
        <v>2461</v>
      </c>
    </row>
    <row r="559" spans="1:9" ht="19.5" customHeight="1">
      <c r="A559" s="16" t="s">
        <v>264</v>
      </c>
      <c r="B559" s="17" t="s">
        <v>47</v>
      </c>
      <c r="C559" s="17" t="s">
        <v>61</v>
      </c>
      <c r="D559" s="17" t="s">
        <v>302</v>
      </c>
      <c r="E559" s="17" t="s">
        <v>265</v>
      </c>
      <c r="F559" s="17"/>
      <c r="G559" s="15">
        <f t="shared" si="70"/>
        <v>2461</v>
      </c>
      <c r="H559" s="15">
        <f t="shared" si="70"/>
        <v>0</v>
      </c>
      <c r="I559" s="56">
        <f t="shared" si="69"/>
        <v>2461</v>
      </c>
    </row>
    <row r="560" spans="1:9" ht="16.5" customHeight="1">
      <c r="A560" s="16" t="s">
        <v>67</v>
      </c>
      <c r="B560" s="17" t="s">
        <v>47</v>
      </c>
      <c r="C560" s="17" t="s">
        <v>61</v>
      </c>
      <c r="D560" s="17" t="s">
        <v>302</v>
      </c>
      <c r="E560" s="17" t="s">
        <v>265</v>
      </c>
      <c r="F560" s="17" t="s">
        <v>209</v>
      </c>
      <c r="G560" s="15">
        <v>2461</v>
      </c>
      <c r="H560" s="47"/>
      <c r="I560" s="56">
        <f t="shared" si="69"/>
        <v>2461</v>
      </c>
    </row>
    <row r="561" spans="1:9" ht="16.5" customHeight="1">
      <c r="A561" s="12" t="s">
        <v>299</v>
      </c>
      <c r="B561" s="13" t="s">
        <v>47</v>
      </c>
      <c r="C561" s="13" t="s">
        <v>61</v>
      </c>
      <c r="D561" s="13" t="s">
        <v>300</v>
      </c>
      <c r="E561" s="17"/>
      <c r="F561" s="17"/>
      <c r="G561" s="15">
        <f aca="true" t="shared" si="71" ref="G561:H564">SUM(G562)</f>
        <v>346</v>
      </c>
      <c r="H561" s="15">
        <f t="shared" si="71"/>
        <v>0</v>
      </c>
      <c r="I561" s="56">
        <f t="shared" si="69"/>
        <v>346</v>
      </c>
    </row>
    <row r="562" spans="1:9" ht="16.5" customHeight="1">
      <c r="A562" s="23" t="s">
        <v>206</v>
      </c>
      <c r="B562" s="13" t="s">
        <v>47</v>
      </c>
      <c r="C562" s="13" t="s">
        <v>61</v>
      </c>
      <c r="D562" s="13" t="s">
        <v>300</v>
      </c>
      <c r="E562" s="13" t="s">
        <v>208</v>
      </c>
      <c r="F562" s="17"/>
      <c r="G562" s="15">
        <f t="shared" si="71"/>
        <v>346</v>
      </c>
      <c r="H562" s="15">
        <f t="shared" si="71"/>
        <v>0</v>
      </c>
      <c r="I562" s="56">
        <f t="shared" si="69"/>
        <v>346</v>
      </c>
    </row>
    <row r="563" spans="1:9" ht="16.5" customHeight="1">
      <c r="A563" s="12" t="s">
        <v>263</v>
      </c>
      <c r="B563" s="13" t="s">
        <v>47</v>
      </c>
      <c r="C563" s="13" t="s">
        <v>61</v>
      </c>
      <c r="D563" s="13" t="s">
        <v>300</v>
      </c>
      <c r="E563" s="13" t="s">
        <v>169</v>
      </c>
      <c r="F563" s="17"/>
      <c r="G563" s="15">
        <f t="shared" si="71"/>
        <v>346</v>
      </c>
      <c r="H563" s="15">
        <f t="shared" si="71"/>
        <v>0</v>
      </c>
      <c r="I563" s="56">
        <f t="shared" si="69"/>
        <v>346</v>
      </c>
    </row>
    <row r="564" spans="1:9" ht="16.5" customHeight="1">
      <c r="A564" s="16" t="s">
        <v>264</v>
      </c>
      <c r="B564" s="17" t="s">
        <v>47</v>
      </c>
      <c r="C564" s="17" t="s">
        <v>61</v>
      </c>
      <c r="D564" s="17" t="s">
        <v>300</v>
      </c>
      <c r="E564" s="17" t="s">
        <v>265</v>
      </c>
      <c r="F564" s="17"/>
      <c r="G564" s="15">
        <f t="shared" si="71"/>
        <v>346</v>
      </c>
      <c r="H564" s="15">
        <f t="shared" si="71"/>
        <v>0</v>
      </c>
      <c r="I564" s="56">
        <f t="shared" si="69"/>
        <v>346</v>
      </c>
    </row>
    <row r="565" spans="1:9" ht="16.5" customHeight="1">
      <c r="A565" s="16" t="s">
        <v>67</v>
      </c>
      <c r="B565" s="17" t="s">
        <v>47</v>
      </c>
      <c r="C565" s="17" t="s">
        <v>61</v>
      </c>
      <c r="D565" s="17" t="s">
        <v>300</v>
      </c>
      <c r="E565" s="17" t="s">
        <v>265</v>
      </c>
      <c r="F565" s="17" t="s">
        <v>209</v>
      </c>
      <c r="G565" s="15">
        <v>346</v>
      </c>
      <c r="H565" s="47"/>
      <c r="I565" s="56">
        <f t="shared" si="69"/>
        <v>346</v>
      </c>
    </row>
    <row r="566" spans="1:9" ht="16.5" customHeight="1">
      <c r="A566" s="12" t="s">
        <v>303</v>
      </c>
      <c r="B566" s="13" t="s">
        <v>47</v>
      </c>
      <c r="C566" s="13" t="s">
        <v>61</v>
      </c>
      <c r="D566" s="13" t="s">
        <v>304</v>
      </c>
      <c r="E566" s="17"/>
      <c r="F566" s="17"/>
      <c r="G566" s="15">
        <f aca="true" t="shared" si="72" ref="G566:H569">SUM(G567)</f>
        <v>270</v>
      </c>
      <c r="H566" s="15">
        <f t="shared" si="72"/>
        <v>0</v>
      </c>
      <c r="I566" s="56">
        <f t="shared" si="69"/>
        <v>270</v>
      </c>
    </row>
    <row r="567" spans="1:9" ht="16.5" customHeight="1">
      <c r="A567" s="23" t="s">
        <v>206</v>
      </c>
      <c r="B567" s="13" t="s">
        <v>47</v>
      </c>
      <c r="C567" s="13" t="s">
        <v>61</v>
      </c>
      <c r="D567" s="13" t="s">
        <v>304</v>
      </c>
      <c r="E567" s="13" t="s">
        <v>208</v>
      </c>
      <c r="F567" s="17"/>
      <c r="G567" s="15">
        <f t="shared" si="72"/>
        <v>270</v>
      </c>
      <c r="H567" s="15">
        <f t="shared" si="72"/>
        <v>0</v>
      </c>
      <c r="I567" s="56">
        <f t="shared" si="69"/>
        <v>270</v>
      </c>
    </row>
    <row r="568" spans="1:9" ht="16.5" customHeight="1">
      <c r="A568" s="12" t="s">
        <v>263</v>
      </c>
      <c r="B568" s="13" t="s">
        <v>47</v>
      </c>
      <c r="C568" s="13" t="s">
        <v>61</v>
      </c>
      <c r="D568" s="13" t="s">
        <v>304</v>
      </c>
      <c r="E568" s="13" t="s">
        <v>169</v>
      </c>
      <c r="F568" s="17"/>
      <c r="G568" s="15">
        <f t="shared" si="72"/>
        <v>270</v>
      </c>
      <c r="H568" s="15">
        <f t="shared" si="72"/>
        <v>0</v>
      </c>
      <c r="I568" s="56">
        <f t="shared" si="69"/>
        <v>270</v>
      </c>
    </row>
    <row r="569" spans="1:9" ht="16.5" customHeight="1">
      <c r="A569" s="16" t="s">
        <v>264</v>
      </c>
      <c r="B569" s="17" t="s">
        <v>47</v>
      </c>
      <c r="C569" s="17" t="s">
        <v>61</v>
      </c>
      <c r="D569" s="17" t="s">
        <v>304</v>
      </c>
      <c r="E569" s="17" t="s">
        <v>265</v>
      </c>
      <c r="F569" s="17"/>
      <c r="G569" s="15">
        <f t="shared" si="72"/>
        <v>270</v>
      </c>
      <c r="H569" s="15">
        <f t="shared" si="72"/>
        <v>0</v>
      </c>
      <c r="I569" s="56">
        <f t="shared" si="69"/>
        <v>270</v>
      </c>
    </row>
    <row r="570" spans="1:9" ht="16.5" customHeight="1">
      <c r="A570" s="16" t="s">
        <v>67</v>
      </c>
      <c r="B570" s="17" t="s">
        <v>47</v>
      </c>
      <c r="C570" s="17" t="s">
        <v>61</v>
      </c>
      <c r="D570" s="17" t="s">
        <v>304</v>
      </c>
      <c r="E570" s="17" t="s">
        <v>265</v>
      </c>
      <c r="F570" s="17" t="s">
        <v>209</v>
      </c>
      <c r="G570" s="15">
        <v>270</v>
      </c>
      <c r="H570" s="47"/>
      <c r="I570" s="56">
        <f t="shared" si="69"/>
        <v>270</v>
      </c>
    </row>
    <row r="571" spans="1:9" ht="47.25" customHeight="1">
      <c r="A571" s="12" t="s">
        <v>141</v>
      </c>
      <c r="B571" s="13" t="s">
        <v>47</v>
      </c>
      <c r="C571" s="13" t="s">
        <v>61</v>
      </c>
      <c r="D571" s="13" t="s">
        <v>118</v>
      </c>
      <c r="E571" s="17"/>
      <c r="F571" s="17"/>
      <c r="G571" s="15">
        <f aca="true" t="shared" si="73" ref="G571:H574">SUM(G572)</f>
        <v>100</v>
      </c>
      <c r="H571" s="15">
        <f t="shared" si="73"/>
        <v>0</v>
      </c>
      <c r="I571" s="56">
        <f t="shared" si="69"/>
        <v>100</v>
      </c>
    </row>
    <row r="572" spans="1:9" ht="15" customHeight="1">
      <c r="A572" s="23" t="s">
        <v>206</v>
      </c>
      <c r="B572" s="13" t="s">
        <v>47</v>
      </c>
      <c r="C572" s="13" t="s">
        <v>61</v>
      </c>
      <c r="D572" s="13" t="s">
        <v>118</v>
      </c>
      <c r="E572" s="13" t="s">
        <v>208</v>
      </c>
      <c r="F572" s="17"/>
      <c r="G572" s="15">
        <f t="shared" si="73"/>
        <v>100</v>
      </c>
      <c r="H572" s="15">
        <f t="shared" si="73"/>
        <v>0</v>
      </c>
      <c r="I572" s="56">
        <f t="shared" si="69"/>
        <v>100</v>
      </c>
    </row>
    <row r="573" spans="1:9" ht="15" customHeight="1">
      <c r="A573" s="12" t="s">
        <v>263</v>
      </c>
      <c r="B573" s="13" t="s">
        <v>47</v>
      </c>
      <c r="C573" s="13" t="s">
        <v>61</v>
      </c>
      <c r="D573" s="13" t="s">
        <v>118</v>
      </c>
      <c r="E573" s="13" t="s">
        <v>169</v>
      </c>
      <c r="F573" s="17"/>
      <c r="G573" s="15">
        <f t="shared" si="73"/>
        <v>100</v>
      </c>
      <c r="H573" s="15">
        <f t="shared" si="73"/>
        <v>0</v>
      </c>
      <c r="I573" s="56">
        <f t="shared" si="69"/>
        <v>100</v>
      </c>
    </row>
    <row r="574" spans="1:9" ht="20.25" customHeight="1">
      <c r="A574" s="16" t="s">
        <v>264</v>
      </c>
      <c r="B574" s="13" t="s">
        <v>47</v>
      </c>
      <c r="C574" s="13" t="s">
        <v>61</v>
      </c>
      <c r="D574" s="13" t="s">
        <v>118</v>
      </c>
      <c r="E574" s="17" t="s">
        <v>265</v>
      </c>
      <c r="F574" s="17"/>
      <c r="G574" s="15">
        <f t="shared" si="73"/>
        <v>100</v>
      </c>
      <c r="H574" s="15">
        <f t="shared" si="73"/>
        <v>0</v>
      </c>
      <c r="I574" s="56">
        <f t="shared" si="69"/>
        <v>100</v>
      </c>
    </row>
    <row r="575" spans="1:9" ht="14.25" customHeight="1">
      <c r="A575" s="16" t="s">
        <v>67</v>
      </c>
      <c r="B575" s="17" t="s">
        <v>47</v>
      </c>
      <c r="C575" s="17" t="s">
        <v>61</v>
      </c>
      <c r="D575" s="17" t="s">
        <v>118</v>
      </c>
      <c r="E575" s="17" t="s">
        <v>265</v>
      </c>
      <c r="F575" s="17" t="s">
        <v>209</v>
      </c>
      <c r="G575" s="15">
        <v>100</v>
      </c>
      <c r="H575" s="47"/>
      <c r="I575" s="56">
        <f t="shared" si="69"/>
        <v>100</v>
      </c>
    </row>
    <row r="576" spans="1:9" ht="16.5" customHeight="1">
      <c r="A576" s="8" t="s">
        <v>29</v>
      </c>
      <c r="B576" s="9" t="s">
        <v>47</v>
      </c>
      <c r="C576" s="9" t="s">
        <v>62</v>
      </c>
      <c r="D576" s="9"/>
      <c r="E576" s="9"/>
      <c r="F576" s="9"/>
      <c r="G576" s="11">
        <f aca="true" t="shared" si="74" ref="G576:H578">SUM(G577)</f>
        <v>1799.1999999999998</v>
      </c>
      <c r="H576" s="11">
        <f t="shared" si="74"/>
        <v>-50</v>
      </c>
      <c r="I576" s="57">
        <f t="shared" si="69"/>
        <v>1749.1999999999998</v>
      </c>
    </row>
    <row r="577" spans="1:9" ht="16.5" customHeight="1">
      <c r="A577" s="12" t="s">
        <v>129</v>
      </c>
      <c r="B577" s="13" t="s">
        <v>47</v>
      </c>
      <c r="C577" s="13" t="s">
        <v>62</v>
      </c>
      <c r="D577" s="13" t="s">
        <v>108</v>
      </c>
      <c r="E577" s="13"/>
      <c r="F577" s="13"/>
      <c r="G577" s="15">
        <f t="shared" si="74"/>
        <v>1799.1999999999998</v>
      </c>
      <c r="H577" s="15">
        <f t="shared" si="74"/>
        <v>-50</v>
      </c>
      <c r="I577" s="56">
        <f t="shared" si="69"/>
        <v>1749.1999999999998</v>
      </c>
    </row>
    <row r="578" spans="1:9" ht="47.25" customHeight="1">
      <c r="A578" s="23" t="s">
        <v>194</v>
      </c>
      <c r="B578" s="13" t="s">
        <v>47</v>
      </c>
      <c r="C578" s="13" t="s">
        <v>62</v>
      </c>
      <c r="D578" s="13" t="s">
        <v>108</v>
      </c>
      <c r="E578" s="14" t="s">
        <v>91</v>
      </c>
      <c r="F578" s="18"/>
      <c r="G578" s="15">
        <f t="shared" si="74"/>
        <v>1799.1999999999998</v>
      </c>
      <c r="H578" s="15">
        <f t="shared" si="74"/>
        <v>-50</v>
      </c>
      <c r="I578" s="56">
        <f t="shared" si="69"/>
        <v>1749.1999999999998</v>
      </c>
    </row>
    <row r="579" spans="1:9" ht="16.5" customHeight="1">
      <c r="A579" s="23" t="s">
        <v>195</v>
      </c>
      <c r="B579" s="13" t="s">
        <v>47</v>
      </c>
      <c r="C579" s="13" t="s">
        <v>62</v>
      </c>
      <c r="D579" s="13" t="s">
        <v>108</v>
      </c>
      <c r="E579" s="14" t="s">
        <v>193</v>
      </c>
      <c r="F579" s="18"/>
      <c r="G579" s="15">
        <f>SUM(G580,G583)</f>
        <v>1799.1999999999998</v>
      </c>
      <c r="H579" s="15">
        <f>SUM(H580,H583)</f>
        <v>-50</v>
      </c>
      <c r="I579" s="56">
        <f t="shared" si="69"/>
        <v>1749.1999999999998</v>
      </c>
    </row>
    <row r="580" spans="1:9" ht="16.5" customHeight="1">
      <c r="A580" s="24" t="s">
        <v>179</v>
      </c>
      <c r="B580" s="17" t="s">
        <v>47</v>
      </c>
      <c r="C580" s="17" t="s">
        <v>62</v>
      </c>
      <c r="D580" s="17" t="s">
        <v>108</v>
      </c>
      <c r="E580" s="18" t="s">
        <v>188</v>
      </c>
      <c r="F580" s="18"/>
      <c r="G580" s="15">
        <f>SUM(G581:G582)</f>
        <v>1798.6</v>
      </c>
      <c r="H580" s="15">
        <f>SUM(H581:H582)</f>
        <v>-50</v>
      </c>
      <c r="I580" s="56">
        <f t="shared" si="69"/>
        <v>1748.6</v>
      </c>
    </row>
    <row r="581" spans="1:9" ht="16.5" customHeight="1">
      <c r="A581" s="24" t="s">
        <v>71</v>
      </c>
      <c r="B581" s="17" t="s">
        <v>47</v>
      </c>
      <c r="C581" s="17" t="s">
        <v>62</v>
      </c>
      <c r="D581" s="17" t="s">
        <v>108</v>
      </c>
      <c r="E581" s="18" t="s">
        <v>188</v>
      </c>
      <c r="F581" s="18" t="s">
        <v>197</v>
      </c>
      <c r="G581" s="15">
        <v>687.1</v>
      </c>
      <c r="H581" s="36">
        <v>-50</v>
      </c>
      <c r="I581" s="56">
        <f t="shared" si="69"/>
        <v>637.1</v>
      </c>
    </row>
    <row r="582" spans="1:9" ht="16.5" customHeight="1">
      <c r="A582" s="16" t="s">
        <v>67</v>
      </c>
      <c r="B582" s="17" t="s">
        <v>47</v>
      </c>
      <c r="C582" s="17" t="s">
        <v>62</v>
      </c>
      <c r="D582" s="17" t="s">
        <v>108</v>
      </c>
      <c r="E582" s="18" t="s">
        <v>188</v>
      </c>
      <c r="F582" s="18" t="s">
        <v>209</v>
      </c>
      <c r="G582" s="15">
        <v>1111.5</v>
      </c>
      <c r="H582" s="47"/>
      <c r="I582" s="56">
        <f t="shared" si="69"/>
        <v>1111.5</v>
      </c>
    </row>
    <row r="583" spans="1:9" ht="16.5" customHeight="1">
      <c r="A583" s="24" t="s">
        <v>180</v>
      </c>
      <c r="B583" s="17" t="s">
        <v>47</v>
      </c>
      <c r="C583" s="17" t="s">
        <v>62</v>
      </c>
      <c r="D583" s="17" t="s">
        <v>108</v>
      </c>
      <c r="E583" s="18" t="s">
        <v>189</v>
      </c>
      <c r="F583" s="18"/>
      <c r="G583" s="15">
        <f>SUM(G584)</f>
        <v>0.6</v>
      </c>
      <c r="H583" s="15">
        <f>SUM(H584)</f>
        <v>0</v>
      </c>
      <c r="I583" s="56">
        <f t="shared" si="69"/>
        <v>0.6</v>
      </c>
    </row>
    <row r="584" spans="1:9" ht="16.5" customHeight="1">
      <c r="A584" s="24" t="s">
        <v>71</v>
      </c>
      <c r="B584" s="17" t="s">
        <v>47</v>
      </c>
      <c r="C584" s="17" t="s">
        <v>62</v>
      </c>
      <c r="D584" s="17" t="s">
        <v>108</v>
      </c>
      <c r="E584" s="18" t="s">
        <v>189</v>
      </c>
      <c r="F584" s="18" t="s">
        <v>197</v>
      </c>
      <c r="G584" s="15">
        <v>0.6</v>
      </c>
      <c r="H584" s="47"/>
      <c r="I584" s="56">
        <f t="shared" si="69"/>
        <v>0.6</v>
      </c>
    </row>
    <row r="585" spans="1:9" ht="17.25" customHeight="1">
      <c r="A585" s="8" t="s">
        <v>22</v>
      </c>
      <c r="B585" s="9" t="s">
        <v>48</v>
      </c>
      <c r="C585" s="9"/>
      <c r="D585" s="9"/>
      <c r="E585" s="9"/>
      <c r="F585" s="9"/>
      <c r="G585" s="11">
        <f aca="true" t="shared" si="75" ref="G585:H587">SUM(G586)</f>
        <v>300</v>
      </c>
      <c r="H585" s="11">
        <f t="shared" si="75"/>
        <v>0</v>
      </c>
      <c r="I585" s="57">
        <f t="shared" si="69"/>
        <v>300</v>
      </c>
    </row>
    <row r="586" spans="1:9" ht="18" customHeight="1">
      <c r="A586" s="8" t="s">
        <v>120</v>
      </c>
      <c r="B586" s="9" t="s">
        <v>48</v>
      </c>
      <c r="C586" s="9" t="s">
        <v>119</v>
      </c>
      <c r="D586" s="9"/>
      <c r="E586" s="9"/>
      <c r="F586" s="9"/>
      <c r="G586" s="11">
        <f t="shared" si="75"/>
        <v>300</v>
      </c>
      <c r="H586" s="11">
        <f t="shared" si="75"/>
        <v>0</v>
      </c>
      <c r="I586" s="57">
        <f t="shared" si="69"/>
        <v>300</v>
      </c>
    </row>
    <row r="587" spans="1:9" ht="16.5" customHeight="1">
      <c r="A587" s="12" t="s">
        <v>82</v>
      </c>
      <c r="B587" s="13" t="s">
        <v>48</v>
      </c>
      <c r="C587" s="13" t="s">
        <v>119</v>
      </c>
      <c r="D587" s="13" t="s">
        <v>81</v>
      </c>
      <c r="E587" s="13"/>
      <c r="F587" s="13"/>
      <c r="G587" s="15">
        <f t="shared" si="75"/>
        <v>300</v>
      </c>
      <c r="H587" s="15">
        <f t="shared" si="75"/>
        <v>0</v>
      </c>
      <c r="I587" s="56">
        <f t="shared" si="69"/>
        <v>300</v>
      </c>
    </row>
    <row r="588" spans="1:9" ht="30.75" customHeight="1">
      <c r="A588" s="12" t="s">
        <v>121</v>
      </c>
      <c r="B588" s="13" t="s">
        <v>48</v>
      </c>
      <c r="C588" s="13" t="s">
        <v>119</v>
      </c>
      <c r="D588" s="13" t="s">
        <v>122</v>
      </c>
      <c r="E588" s="13"/>
      <c r="F588" s="13"/>
      <c r="G588" s="15">
        <f>SUM(G589,G593)</f>
        <v>300</v>
      </c>
      <c r="H588" s="15">
        <f>SUM(H589,H593)</f>
        <v>0</v>
      </c>
      <c r="I588" s="56">
        <f t="shared" si="69"/>
        <v>300</v>
      </c>
    </row>
    <row r="589" spans="1:9" ht="21" customHeight="1">
      <c r="A589" s="23" t="s">
        <v>200</v>
      </c>
      <c r="B589" s="13" t="s">
        <v>48</v>
      </c>
      <c r="C589" s="13" t="s">
        <v>119</v>
      </c>
      <c r="D589" s="13" t="s">
        <v>122</v>
      </c>
      <c r="E589" s="14" t="s">
        <v>198</v>
      </c>
      <c r="F589" s="18"/>
      <c r="G589" s="15">
        <f aca="true" t="shared" si="76" ref="G589:H591">SUM(G590)</f>
        <v>200</v>
      </c>
      <c r="H589" s="15">
        <f t="shared" si="76"/>
        <v>0</v>
      </c>
      <c r="I589" s="56">
        <f t="shared" si="69"/>
        <v>200</v>
      </c>
    </row>
    <row r="590" spans="1:9" ht="21.75" customHeight="1">
      <c r="A590" s="23" t="s">
        <v>201</v>
      </c>
      <c r="B590" s="13" t="s">
        <v>48</v>
      </c>
      <c r="C590" s="13" t="s">
        <v>119</v>
      </c>
      <c r="D590" s="13" t="s">
        <v>122</v>
      </c>
      <c r="E590" s="14" t="s">
        <v>199</v>
      </c>
      <c r="F590" s="18"/>
      <c r="G590" s="15">
        <f t="shared" si="76"/>
        <v>200</v>
      </c>
      <c r="H590" s="15">
        <f t="shared" si="76"/>
        <v>0</v>
      </c>
      <c r="I590" s="56">
        <f t="shared" si="69"/>
        <v>200</v>
      </c>
    </row>
    <row r="591" spans="1:9" ht="27" customHeight="1">
      <c r="A591" s="24" t="s">
        <v>191</v>
      </c>
      <c r="B591" s="17" t="s">
        <v>48</v>
      </c>
      <c r="C591" s="17" t="s">
        <v>119</v>
      </c>
      <c r="D591" s="17" t="s">
        <v>122</v>
      </c>
      <c r="E591" s="18" t="s">
        <v>192</v>
      </c>
      <c r="F591" s="18"/>
      <c r="G591" s="15">
        <f t="shared" si="76"/>
        <v>200</v>
      </c>
      <c r="H591" s="15">
        <f t="shared" si="76"/>
        <v>0</v>
      </c>
      <c r="I591" s="56">
        <f t="shared" si="69"/>
        <v>200</v>
      </c>
    </row>
    <row r="592" spans="1:9" ht="18.75" customHeight="1">
      <c r="A592" s="24" t="s">
        <v>71</v>
      </c>
      <c r="B592" s="17" t="s">
        <v>48</v>
      </c>
      <c r="C592" s="17" t="s">
        <v>119</v>
      </c>
      <c r="D592" s="17" t="s">
        <v>122</v>
      </c>
      <c r="E592" s="18" t="s">
        <v>192</v>
      </c>
      <c r="F592" s="18" t="s">
        <v>197</v>
      </c>
      <c r="G592" s="15">
        <v>200</v>
      </c>
      <c r="H592" s="47"/>
      <c r="I592" s="56">
        <f t="shared" si="69"/>
        <v>200</v>
      </c>
    </row>
    <row r="593" spans="1:9" ht="14.25" customHeight="1">
      <c r="A593" s="23" t="s">
        <v>206</v>
      </c>
      <c r="B593" s="13" t="s">
        <v>48</v>
      </c>
      <c r="C593" s="13" t="s">
        <v>119</v>
      </c>
      <c r="D593" s="13" t="s">
        <v>122</v>
      </c>
      <c r="E593" s="14" t="s">
        <v>208</v>
      </c>
      <c r="F593" s="18"/>
      <c r="G593" s="15">
        <f>SUM(G594)</f>
        <v>100</v>
      </c>
      <c r="H593" s="15">
        <f>SUM(H594)</f>
        <v>0</v>
      </c>
      <c r="I593" s="56">
        <f t="shared" si="69"/>
        <v>100</v>
      </c>
    </row>
    <row r="594" spans="1:9" ht="17.25" customHeight="1">
      <c r="A594" s="24" t="s">
        <v>216</v>
      </c>
      <c r="B594" s="17" t="s">
        <v>48</v>
      </c>
      <c r="C594" s="17" t="s">
        <v>119</v>
      </c>
      <c r="D594" s="17" t="s">
        <v>122</v>
      </c>
      <c r="E594" s="18" t="s">
        <v>217</v>
      </c>
      <c r="F594" s="18"/>
      <c r="G594" s="15">
        <f>SUM(G595)</f>
        <v>100</v>
      </c>
      <c r="H594" s="15">
        <f>SUM(H595)</f>
        <v>0</v>
      </c>
      <c r="I594" s="56">
        <f t="shared" si="69"/>
        <v>100</v>
      </c>
    </row>
    <row r="595" spans="1:9" ht="16.5" customHeight="1">
      <c r="A595" s="24" t="s">
        <v>71</v>
      </c>
      <c r="B595" s="17" t="s">
        <v>48</v>
      </c>
      <c r="C595" s="17" t="s">
        <v>119</v>
      </c>
      <c r="D595" s="17" t="s">
        <v>122</v>
      </c>
      <c r="E595" s="18" t="s">
        <v>217</v>
      </c>
      <c r="F595" s="18" t="s">
        <v>197</v>
      </c>
      <c r="G595" s="15">
        <v>100</v>
      </c>
      <c r="H595" s="47"/>
      <c r="I595" s="56">
        <f t="shared" si="69"/>
        <v>100</v>
      </c>
    </row>
    <row r="596" spans="1:9" ht="15.75" customHeight="1">
      <c r="A596" s="8" t="s">
        <v>123</v>
      </c>
      <c r="B596" s="9" t="s">
        <v>124</v>
      </c>
      <c r="C596" s="17"/>
      <c r="D596" s="17"/>
      <c r="E596" s="17"/>
      <c r="F596" s="17"/>
      <c r="G596" s="11">
        <f aca="true" t="shared" si="77" ref="G596:H601">SUM(G597)</f>
        <v>40</v>
      </c>
      <c r="H596" s="11">
        <f t="shared" si="77"/>
        <v>0</v>
      </c>
      <c r="I596" s="57">
        <f t="shared" si="69"/>
        <v>40</v>
      </c>
    </row>
    <row r="597" spans="1:9" ht="15.75" customHeight="1">
      <c r="A597" s="8" t="s">
        <v>125</v>
      </c>
      <c r="B597" s="9" t="s">
        <v>124</v>
      </c>
      <c r="C597" s="9" t="s">
        <v>126</v>
      </c>
      <c r="D597" s="17"/>
      <c r="E597" s="17"/>
      <c r="F597" s="17"/>
      <c r="G597" s="11">
        <f t="shared" si="77"/>
        <v>40</v>
      </c>
      <c r="H597" s="11">
        <f t="shared" si="77"/>
        <v>0</v>
      </c>
      <c r="I597" s="57">
        <f t="shared" si="69"/>
        <v>40</v>
      </c>
    </row>
    <row r="598" spans="1:9" ht="29.25" customHeight="1">
      <c r="A598" s="12" t="s">
        <v>130</v>
      </c>
      <c r="B598" s="13" t="s">
        <v>124</v>
      </c>
      <c r="C598" s="13" t="s">
        <v>126</v>
      </c>
      <c r="D598" s="13" t="s">
        <v>127</v>
      </c>
      <c r="E598" s="17"/>
      <c r="F598" s="17"/>
      <c r="G598" s="15">
        <f t="shared" si="77"/>
        <v>40</v>
      </c>
      <c r="H598" s="15">
        <f t="shared" si="77"/>
        <v>0</v>
      </c>
      <c r="I598" s="56">
        <f t="shared" si="69"/>
        <v>40</v>
      </c>
    </row>
    <row r="599" spans="1:9" ht="21" customHeight="1">
      <c r="A599" s="23" t="s">
        <v>200</v>
      </c>
      <c r="B599" s="13" t="s">
        <v>124</v>
      </c>
      <c r="C599" s="13" t="s">
        <v>126</v>
      </c>
      <c r="D599" s="13" t="s">
        <v>127</v>
      </c>
      <c r="E599" s="14" t="s">
        <v>198</v>
      </c>
      <c r="F599" s="18"/>
      <c r="G599" s="15">
        <f t="shared" si="77"/>
        <v>40</v>
      </c>
      <c r="H599" s="15">
        <f t="shared" si="77"/>
        <v>0</v>
      </c>
      <c r="I599" s="56">
        <f t="shared" si="69"/>
        <v>40</v>
      </c>
    </row>
    <row r="600" spans="1:9" ht="18" customHeight="1">
      <c r="A600" s="23" t="s">
        <v>201</v>
      </c>
      <c r="B600" s="13" t="s">
        <v>124</v>
      </c>
      <c r="C600" s="13" t="s">
        <v>126</v>
      </c>
      <c r="D600" s="13" t="s">
        <v>127</v>
      </c>
      <c r="E600" s="14" t="s">
        <v>199</v>
      </c>
      <c r="F600" s="18"/>
      <c r="G600" s="15">
        <f t="shared" si="77"/>
        <v>40</v>
      </c>
      <c r="H600" s="15">
        <f t="shared" si="77"/>
        <v>0</v>
      </c>
      <c r="I600" s="56">
        <f t="shared" si="69"/>
        <v>40</v>
      </c>
    </row>
    <row r="601" spans="1:9" ht="21.75" customHeight="1">
      <c r="A601" s="24" t="s">
        <v>191</v>
      </c>
      <c r="B601" s="17" t="s">
        <v>124</v>
      </c>
      <c r="C601" s="17" t="s">
        <v>126</v>
      </c>
      <c r="D601" s="17" t="s">
        <v>127</v>
      </c>
      <c r="E601" s="18" t="s">
        <v>192</v>
      </c>
      <c r="F601" s="18"/>
      <c r="G601" s="15">
        <f t="shared" si="77"/>
        <v>40</v>
      </c>
      <c r="H601" s="15">
        <f t="shared" si="77"/>
        <v>0</v>
      </c>
      <c r="I601" s="56">
        <f t="shared" si="69"/>
        <v>40</v>
      </c>
    </row>
    <row r="602" spans="1:9" ht="15" customHeight="1">
      <c r="A602" s="24" t="s">
        <v>71</v>
      </c>
      <c r="B602" s="17" t="s">
        <v>124</v>
      </c>
      <c r="C602" s="17" t="s">
        <v>126</v>
      </c>
      <c r="D602" s="17" t="s">
        <v>127</v>
      </c>
      <c r="E602" s="18" t="s">
        <v>192</v>
      </c>
      <c r="F602" s="18" t="s">
        <v>197</v>
      </c>
      <c r="G602" s="15">
        <v>40</v>
      </c>
      <c r="H602" s="47"/>
      <c r="I602" s="56">
        <f t="shared" si="69"/>
        <v>40</v>
      </c>
    </row>
    <row r="603" spans="1:9" ht="31.5" customHeight="1">
      <c r="A603" s="8" t="s">
        <v>137</v>
      </c>
      <c r="B603" s="9" t="s">
        <v>92</v>
      </c>
      <c r="C603" s="9"/>
      <c r="D603" s="9"/>
      <c r="E603" s="9"/>
      <c r="F603" s="9"/>
      <c r="G603" s="11">
        <f>SUM(G604,G611)</f>
        <v>15045.2</v>
      </c>
      <c r="H603" s="11">
        <f>SUM(H604,H611)</f>
        <v>426</v>
      </c>
      <c r="I603" s="57">
        <f aca="true" t="shared" si="78" ref="I603:I623">SUM(G603+H603)</f>
        <v>15471.2</v>
      </c>
    </row>
    <row r="604" spans="1:9" ht="34.5" customHeight="1">
      <c r="A604" s="8" t="s">
        <v>94</v>
      </c>
      <c r="B604" s="9" t="s">
        <v>92</v>
      </c>
      <c r="C604" s="9" t="s">
        <v>93</v>
      </c>
      <c r="D604" s="9"/>
      <c r="E604" s="9"/>
      <c r="F604" s="9"/>
      <c r="G604" s="11">
        <f>SUM(G606)</f>
        <v>13095.2</v>
      </c>
      <c r="H604" s="11">
        <f>SUM(H606)</f>
        <v>0</v>
      </c>
      <c r="I604" s="57">
        <f t="shared" si="78"/>
        <v>13095.2</v>
      </c>
    </row>
    <row r="605" spans="1:9" ht="21" customHeight="1">
      <c r="A605" s="12" t="s">
        <v>276</v>
      </c>
      <c r="B605" s="13" t="s">
        <v>92</v>
      </c>
      <c r="C605" s="13" t="s">
        <v>93</v>
      </c>
      <c r="D605" s="13" t="s">
        <v>275</v>
      </c>
      <c r="E605" s="9"/>
      <c r="F605" s="9"/>
      <c r="G605" s="15">
        <f aca="true" t="shared" si="79" ref="G605:H609">SUM(G606)</f>
        <v>13095.2</v>
      </c>
      <c r="H605" s="15">
        <f t="shared" si="79"/>
        <v>0</v>
      </c>
      <c r="I605" s="56">
        <f t="shared" si="78"/>
        <v>13095.2</v>
      </c>
    </row>
    <row r="606" spans="1:9" ht="30.75" customHeight="1">
      <c r="A606" s="12" t="s">
        <v>138</v>
      </c>
      <c r="B606" s="13" t="s">
        <v>92</v>
      </c>
      <c r="C606" s="13" t="s">
        <v>93</v>
      </c>
      <c r="D606" s="13" t="s">
        <v>95</v>
      </c>
      <c r="E606" s="13"/>
      <c r="F606" s="13"/>
      <c r="G606" s="15">
        <f t="shared" si="79"/>
        <v>13095.2</v>
      </c>
      <c r="H606" s="15">
        <f t="shared" si="79"/>
        <v>0</v>
      </c>
      <c r="I606" s="56">
        <f t="shared" si="78"/>
        <v>13095.2</v>
      </c>
    </row>
    <row r="607" spans="1:9" ht="21" customHeight="1">
      <c r="A607" s="12" t="s">
        <v>210</v>
      </c>
      <c r="B607" s="13" t="s">
        <v>92</v>
      </c>
      <c r="C607" s="13" t="s">
        <v>93</v>
      </c>
      <c r="D607" s="13" t="s">
        <v>95</v>
      </c>
      <c r="E607" s="13" t="s">
        <v>211</v>
      </c>
      <c r="F607" s="13"/>
      <c r="G607" s="15">
        <f t="shared" si="79"/>
        <v>13095.2</v>
      </c>
      <c r="H607" s="15">
        <f t="shared" si="79"/>
        <v>0</v>
      </c>
      <c r="I607" s="56">
        <f t="shared" si="78"/>
        <v>13095.2</v>
      </c>
    </row>
    <row r="608" spans="1:9" ht="18.75" customHeight="1">
      <c r="A608" s="12" t="s">
        <v>212</v>
      </c>
      <c r="B608" s="13" t="s">
        <v>92</v>
      </c>
      <c r="C608" s="13" t="s">
        <v>93</v>
      </c>
      <c r="D608" s="13" t="s">
        <v>95</v>
      </c>
      <c r="E608" s="13" t="s">
        <v>277</v>
      </c>
      <c r="F608" s="13"/>
      <c r="G608" s="15">
        <f t="shared" si="79"/>
        <v>13095.2</v>
      </c>
      <c r="H608" s="15">
        <f t="shared" si="79"/>
        <v>0</v>
      </c>
      <c r="I608" s="56">
        <f t="shared" si="78"/>
        <v>13095.2</v>
      </c>
    </row>
    <row r="609" spans="1:9" ht="20.25" customHeight="1">
      <c r="A609" s="16" t="s">
        <v>152</v>
      </c>
      <c r="B609" s="17" t="s">
        <v>92</v>
      </c>
      <c r="C609" s="17" t="s">
        <v>93</v>
      </c>
      <c r="D609" s="17" t="s">
        <v>95</v>
      </c>
      <c r="E609" s="17" t="s">
        <v>153</v>
      </c>
      <c r="F609" s="17"/>
      <c r="G609" s="15">
        <f t="shared" si="79"/>
        <v>13095.2</v>
      </c>
      <c r="H609" s="15">
        <f t="shared" si="79"/>
        <v>0</v>
      </c>
      <c r="I609" s="56">
        <f t="shared" si="78"/>
        <v>13095.2</v>
      </c>
    </row>
    <row r="610" spans="1:9" ht="15.75" customHeight="1">
      <c r="A610" s="16" t="s">
        <v>67</v>
      </c>
      <c r="B610" s="17" t="s">
        <v>92</v>
      </c>
      <c r="C610" s="17" t="s">
        <v>93</v>
      </c>
      <c r="D610" s="17" t="s">
        <v>95</v>
      </c>
      <c r="E610" s="17" t="s">
        <v>153</v>
      </c>
      <c r="F610" s="17" t="s">
        <v>209</v>
      </c>
      <c r="G610" s="15">
        <v>13095.2</v>
      </c>
      <c r="H610" s="47"/>
      <c r="I610" s="56">
        <f t="shared" si="78"/>
        <v>13095.2</v>
      </c>
    </row>
    <row r="611" spans="1:9" ht="18" customHeight="1">
      <c r="A611" s="8" t="s">
        <v>139</v>
      </c>
      <c r="B611" s="9" t="s">
        <v>92</v>
      </c>
      <c r="C611" s="9" t="s">
        <v>96</v>
      </c>
      <c r="D611" s="9"/>
      <c r="E611" s="9"/>
      <c r="F611" s="9"/>
      <c r="G611" s="11">
        <f>SUM(G612,G620,G616)</f>
        <v>1950</v>
      </c>
      <c r="H611" s="11">
        <f>SUM(H612,H620,H616)</f>
        <v>426</v>
      </c>
      <c r="I611" s="57">
        <f t="shared" si="78"/>
        <v>2376</v>
      </c>
    </row>
    <row r="612" spans="1:9" ht="31.5">
      <c r="A612" s="12" t="s">
        <v>246</v>
      </c>
      <c r="B612" s="13" t="s">
        <v>92</v>
      </c>
      <c r="C612" s="13" t="s">
        <v>96</v>
      </c>
      <c r="D612" s="13" t="s">
        <v>173</v>
      </c>
      <c r="E612" s="13"/>
      <c r="F612" s="13"/>
      <c r="G612" s="15">
        <f aca="true" t="shared" si="80" ref="G612:H614">SUM(G613)</f>
        <v>450</v>
      </c>
      <c r="H612" s="15">
        <f t="shared" si="80"/>
        <v>0</v>
      </c>
      <c r="I612" s="56">
        <f t="shared" si="78"/>
        <v>450</v>
      </c>
    </row>
    <row r="613" spans="1:9" ht="15.75">
      <c r="A613" s="12" t="s">
        <v>210</v>
      </c>
      <c r="B613" s="13" t="s">
        <v>92</v>
      </c>
      <c r="C613" s="13" t="s">
        <v>96</v>
      </c>
      <c r="D613" s="13" t="s">
        <v>173</v>
      </c>
      <c r="E613" s="13" t="s">
        <v>211</v>
      </c>
      <c r="F613" s="13"/>
      <c r="G613" s="15">
        <f t="shared" si="80"/>
        <v>450</v>
      </c>
      <c r="H613" s="15">
        <f t="shared" si="80"/>
        <v>0</v>
      </c>
      <c r="I613" s="56">
        <f t="shared" si="78"/>
        <v>450</v>
      </c>
    </row>
    <row r="614" spans="1:9" ht="18.75" customHeight="1">
      <c r="A614" s="16" t="s">
        <v>97</v>
      </c>
      <c r="B614" s="17" t="s">
        <v>92</v>
      </c>
      <c r="C614" s="17" t="s">
        <v>96</v>
      </c>
      <c r="D614" s="17" t="s">
        <v>173</v>
      </c>
      <c r="E614" s="17" t="s">
        <v>154</v>
      </c>
      <c r="F614" s="17"/>
      <c r="G614" s="15">
        <f t="shared" si="80"/>
        <v>450</v>
      </c>
      <c r="H614" s="15">
        <f t="shared" si="80"/>
        <v>0</v>
      </c>
      <c r="I614" s="56">
        <f t="shared" si="78"/>
        <v>450</v>
      </c>
    </row>
    <row r="615" spans="1:9" ht="14.25" customHeight="1">
      <c r="A615" s="16" t="s">
        <v>71</v>
      </c>
      <c r="B615" s="17" t="s">
        <v>92</v>
      </c>
      <c r="C615" s="17" t="s">
        <v>96</v>
      </c>
      <c r="D615" s="17" t="s">
        <v>173</v>
      </c>
      <c r="E615" s="17" t="s">
        <v>154</v>
      </c>
      <c r="F615" s="17" t="s">
        <v>197</v>
      </c>
      <c r="G615" s="15">
        <v>450</v>
      </c>
      <c r="H615" s="47"/>
      <c r="I615" s="56">
        <f t="shared" si="78"/>
        <v>450</v>
      </c>
    </row>
    <row r="616" spans="1:9" ht="35.25" customHeight="1">
      <c r="A616" s="32" t="s">
        <v>340</v>
      </c>
      <c r="B616" s="13" t="s">
        <v>92</v>
      </c>
      <c r="C616" s="13" t="s">
        <v>96</v>
      </c>
      <c r="D616" s="13" t="s">
        <v>341</v>
      </c>
      <c r="E616" s="17"/>
      <c r="F616" s="17"/>
      <c r="G616" s="15">
        <f aca="true" t="shared" si="81" ref="G616:H618">SUM(G617)</f>
        <v>0</v>
      </c>
      <c r="H616" s="15">
        <f t="shared" si="81"/>
        <v>926</v>
      </c>
      <c r="I616" s="56">
        <f t="shared" si="78"/>
        <v>926</v>
      </c>
    </row>
    <row r="617" spans="1:9" ht="18" customHeight="1">
      <c r="A617" s="12" t="s">
        <v>210</v>
      </c>
      <c r="B617" s="13" t="s">
        <v>92</v>
      </c>
      <c r="C617" s="13" t="s">
        <v>96</v>
      </c>
      <c r="D617" s="13" t="s">
        <v>341</v>
      </c>
      <c r="E617" s="13" t="s">
        <v>211</v>
      </c>
      <c r="F617" s="17"/>
      <c r="G617" s="15">
        <f t="shared" si="81"/>
        <v>0</v>
      </c>
      <c r="H617" s="15">
        <f t="shared" si="81"/>
        <v>926</v>
      </c>
      <c r="I617" s="56">
        <f t="shared" si="78"/>
        <v>926</v>
      </c>
    </row>
    <row r="618" spans="1:9" ht="18" customHeight="1">
      <c r="A618" s="16" t="s">
        <v>97</v>
      </c>
      <c r="B618" s="17" t="s">
        <v>92</v>
      </c>
      <c r="C618" s="17" t="s">
        <v>96</v>
      </c>
      <c r="D618" s="17" t="s">
        <v>341</v>
      </c>
      <c r="E618" s="17" t="s">
        <v>154</v>
      </c>
      <c r="F618" s="17"/>
      <c r="G618" s="15">
        <f t="shared" si="81"/>
        <v>0</v>
      </c>
      <c r="H618" s="15">
        <f t="shared" si="81"/>
        <v>926</v>
      </c>
      <c r="I618" s="56">
        <f t="shared" si="78"/>
        <v>926</v>
      </c>
    </row>
    <row r="619" spans="1:9" ht="17.25" customHeight="1">
      <c r="A619" s="16" t="s">
        <v>67</v>
      </c>
      <c r="B619" s="17" t="s">
        <v>92</v>
      </c>
      <c r="C619" s="17" t="s">
        <v>96</v>
      </c>
      <c r="D619" s="17" t="s">
        <v>341</v>
      </c>
      <c r="E619" s="17" t="s">
        <v>154</v>
      </c>
      <c r="F619" s="17" t="s">
        <v>209</v>
      </c>
      <c r="G619" s="15"/>
      <c r="H619" s="36">
        <v>926</v>
      </c>
      <c r="I619" s="56">
        <f t="shared" si="78"/>
        <v>926</v>
      </c>
    </row>
    <row r="620" spans="1:9" ht="16.5" customHeight="1">
      <c r="A620" s="12" t="s">
        <v>37</v>
      </c>
      <c r="B620" s="13" t="s">
        <v>92</v>
      </c>
      <c r="C620" s="13" t="s">
        <v>96</v>
      </c>
      <c r="D620" s="13" t="s">
        <v>38</v>
      </c>
      <c r="E620" s="13"/>
      <c r="F620" s="13"/>
      <c r="G620" s="15">
        <f aca="true" t="shared" si="82" ref="G620:H622">SUM(G621)</f>
        <v>1500</v>
      </c>
      <c r="H620" s="15">
        <f t="shared" si="82"/>
        <v>-500</v>
      </c>
      <c r="I620" s="56">
        <f t="shared" si="78"/>
        <v>1000</v>
      </c>
    </row>
    <row r="621" spans="1:9" ht="16.5" customHeight="1">
      <c r="A621" s="12" t="s">
        <v>210</v>
      </c>
      <c r="B621" s="13" t="s">
        <v>92</v>
      </c>
      <c r="C621" s="13" t="s">
        <v>96</v>
      </c>
      <c r="D621" s="13" t="s">
        <v>38</v>
      </c>
      <c r="E621" s="13" t="s">
        <v>211</v>
      </c>
      <c r="F621" s="13"/>
      <c r="G621" s="15">
        <f t="shared" si="82"/>
        <v>1500</v>
      </c>
      <c r="H621" s="15">
        <f t="shared" si="82"/>
        <v>-500</v>
      </c>
      <c r="I621" s="56">
        <f t="shared" si="78"/>
        <v>1000</v>
      </c>
    </row>
    <row r="622" spans="1:9" ht="17.25" customHeight="1">
      <c r="A622" s="16" t="s">
        <v>97</v>
      </c>
      <c r="B622" s="17" t="s">
        <v>92</v>
      </c>
      <c r="C622" s="17" t="s">
        <v>96</v>
      </c>
      <c r="D622" s="17" t="s">
        <v>38</v>
      </c>
      <c r="E622" s="17" t="s">
        <v>154</v>
      </c>
      <c r="F622" s="17"/>
      <c r="G622" s="15">
        <f t="shared" si="82"/>
        <v>1500</v>
      </c>
      <c r="H622" s="15">
        <f t="shared" si="82"/>
        <v>-500</v>
      </c>
      <c r="I622" s="56">
        <f t="shared" si="78"/>
        <v>1000</v>
      </c>
    </row>
    <row r="623" spans="1:9" ht="17.25" customHeight="1">
      <c r="A623" s="16" t="s">
        <v>71</v>
      </c>
      <c r="B623" s="17" t="s">
        <v>92</v>
      </c>
      <c r="C623" s="17" t="s">
        <v>96</v>
      </c>
      <c r="D623" s="17" t="s">
        <v>38</v>
      </c>
      <c r="E623" s="17" t="s">
        <v>154</v>
      </c>
      <c r="F623" s="17" t="s">
        <v>197</v>
      </c>
      <c r="G623" s="36">
        <v>1500</v>
      </c>
      <c r="H623" s="36">
        <v>-500</v>
      </c>
      <c r="I623" s="56">
        <f t="shared" si="78"/>
        <v>1000</v>
      </c>
    </row>
  </sheetData>
  <sheetProtection/>
  <mergeCells count="9">
    <mergeCell ref="A10:G10"/>
    <mergeCell ref="A11:G11"/>
    <mergeCell ref="A4:I4"/>
    <mergeCell ref="D5:I5"/>
    <mergeCell ref="D6:I6"/>
    <mergeCell ref="B1:G1"/>
    <mergeCell ref="A9:G9"/>
    <mergeCell ref="A2:I2"/>
    <mergeCell ref="A3:I3"/>
  </mergeCells>
  <printOptions/>
  <pageMargins left="0.4" right="0.3937007874015748" top="0.53" bottom="0.45" header="0.53" footer="0.45"/>
  <pageSetup horizontalDpi="600" verticalDpi="600" orientation="portrait" paperSize="9" scale="59" r:id="rId1"/>
  <rowBreaks count="2" manualBreakCount="2">
    <brk id="63" max="8" man="1"/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1</cp:lastModifiedBy>
  <cp:lastPrinted>2013-03-18T08:19:45Z</cp:lastPrinted>
  <dcterms:created xsi:type="dcterms:W3CDTF">2008-04-16T10:31:14Z</dcterms:created>
  <dcterms:modified xsi:type="dcterms:W3CDTF">2013-04-03T04:59:33Z</dcterms:modified>
  <cp:category/>
  <cp:version/>
  <cp:contentType/>
  <cp:contentStatus/>
</cp:coreProperties>
</file>