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_xlnm.Print_Area" localSheetId="0">'Лист1'!$A$1:$I$312</definedName>
  </definedNames>
  <calcPr fullCalcOnLoad="1"/>
</workbook>
</file>

<file path=xl/sharedStrings.xml><?xml version="1.0" encoding="utf-8"?>
<sst xmlns="http://schemas.openxmlformats.org/spreadsheetml/2006/main" count="1518" uniqueCount="311">
  <si>
    <t>Наименование</t>
  </si>
  <si>
    <t>ПР</t>
  </si>
  <si>
    <t>ЦСР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</si>
  <si>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</si>
  <si>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</si>
  <si>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</si>
  <si>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</si>
  <si>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>Другие общегосударственные вопросы</t>
  </si>
  <si>
    <t>Выполнение других обязательств государства</t>
  </si>
  <si>
    <t>Государственная регистрация актов гражданского состояния</t>
  </si>
  <si>
    <t>Резервные фонды  местных  администраций</t>
  </si>
  <si>
    <t>Прочие расходы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</si>
  <si>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</si>
  <si>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</si>
  <si>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</si>
  <si>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</si>
  <si>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</si>
  <si>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</si>
  <si>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</si>
  <si>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кабинеты,централизованные бухгалтерии,группы хозяйственного обслуживания ,учебные фильмотеки, межшкольные учебно-производственные комбинаты,логопедические пункты</t>
  </si>
  <si>
    <t>Национальная экономика</t>
  </si>
  <si>
    <t>Сельское хозяйство и  рыболовство</t>
  </si>
  <si>
    <t xml:space="preserve"> Общегосударственные вопросы</t>
  </si>
  <si>
    <t>Культура</t>
  </si>
  <si>
    <t>Библиотеки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</si>
  <si>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</si>
  <si>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</si>
  <si>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</si>
  <si>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002</t>
  </si>
  <si>
    <t>0020300</t>
  </si>
  <si>
    <t>0020400</t>
  </si>
  <si>
    <t>0920300</t>
  </si>
  <si>
    <t>0013800</t>
  </si>
  <si>
    <t>0700500</t>
  </si>
  <si>
    <t>013</t>
  </si>
  <si>
    <t>075</t>
  </si>
  <si>
    <t>1001100</t>
  </si>
  <si>
    <t>5201000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</si>
  <si>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</si>
  <si>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</si>
  <si>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</si>
  <si>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</si>
  <si>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Итого</t>
  </si>
  <si>
    <t>Сумма</t>
  </si>
  <si>
    <t>5140100</t>
  </si>
  <si>
    <t>Мероприятия в области социальной политики</t>
  </si>
  <si>
    <t>0100</t>
  </si>
  <si>
    <t>0400</t>
  </si>
  <si>
    <t>0700</t>
  </si>
  <si>
    <t>1000</t>
  </si>
  <si>
    <t>0500</t>
  </si>
  <si>
    <t>0102</t>
  </si>
  <si>
    <t>0104</t>
  </si>
  <si>
    <t>0412</t>
  </si>
  <si>
    <t>0707</t>
  </si>
  <si>
    <t>1003</t>
  </si>
  <si>
    <t>0702</t>
  </si>
  <si>
    <t>0701</t>
  </si>
  <si>
    <t>0709</t>
  </si>
  <si>
    <t>1004</t>
  </si>
  <si>
    <t>0405</t>
  </si>
  <si>
    <t>0106</t>
  </si>
  <si>
    <t>0408</t>
  </si>
  <si>
    <t>1100</t>
  </si>
  <si>
    <t>0800</t>
  </si>
  <si>
    <t>0801</t>
  </si>
  <si>
    <t>1001</t>
  </si>
  <si>
    <t>1006</t>
  </si>
  <si>
    <t>0013600</t>
  </si>
  <si>
    <t>Осуществление первичного воинского учёта на территориях,где отсутствуют военные комиссариаты</t>
  </si>
  <si>
    <t>5210300</t>
  </si>
  <si>
    <t>Иные межбюджетные трансферты</t>
  </si>
  <si>
    <t>Иные межбюджетные трансферты бюджетам бюджетной системы</t>
  </si>
  <si>
    <t>РПр</t>
  </si>
  <si>
    <t>Вед</t>
  </si>
  <si>
    <t>314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</si>
  <si>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</si>
  <si>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</si>
  <si>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</si>
  <si>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</si>
  <si>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</si>
  <si>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</si>
  <si>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5210206</t>
  </si>
  <si>
    <t>Организация деятельности административных комиссий на территории Орловской области</t>
  </si>
  <si>
    <t>5210207</t>
  </si>
  <si>
    <t>Формирование и организация деятельности комиссии по делам несовершеннолетних и защите их прав</t>
  </si>
  <si>
    <t>5210213</t>
  </si>
  <si>
    <t>Выполнение полномочий в сфере трудовых отношений</t>
  </si>
  <si>
    <t>7950000</t>
  </si>
  <si>
    <t>7950100</t>
  </si>
  <si>
    <t>0200</t>
  </si>
  <si>
    <t>0203</t>
  </si>
  <si>
    <t>Национальная оборона</t>
  </si>
  <si>
    <t>7950200</t>
  </si>
  <si>
    <t>Другие вопросы в области национальной экономики</t>
  </si>
  <si>
    <t>Целевые программы муниципальных образований</t>
  </si>
  <si>
    <t>7950300</t>
  </si>
  <si>
    <t>Районная целевая программа "О разработке документов территориального планирования Кромского района на 2009-2012 годы"</t>
  </si>
  <si>
    <t>0505</t>
  </si>
  <si>
    <t>5210204</t>
  </si>
  <si>
    <t>Финансовое обеспечение образовательного процесса в муниципальных образовательных учрежденияхв части исполнения госсударственных полномочий в Орловской области</t>
  </si>
  <si>
    <t>4230000</t>
  </si>
  <si>
    <t>4239900</t>
  </si>
  <si>
    <t>6700000</t>
  </si>
  <si>
    <t>Возмещение расходов бюджетов муниципальных образований на обеспечение питанием учащихся муниципальных образовательных учреждений в размере 50 процентов фактических затрат, но не более 11 рублей на 1 учащегося в день</t>
  </si>
  <si>
    <t>4320100</t>
  </si>
  <si>
    <t xml:space="preserve">Мероприятия в сфере культуры ,кинематографии </t>
  </si>
  <si>
    <t>7950400</t>
  </si>
  <si>
    <t>Долгосрочная муниципальная программа "Культура Кромского района на 2010-2012 годы"</t>
  </si>
  <si>
    <t>0804</t>
  </si>
  <si>
    <t>1400</t>
  </si>
  <si>
    <t>1401</t>
  </si>
  <si>
    <t>1403</t>
  </si>
  <si>
    <t>тыс.рублей</t>
  </si>
  <si>
    <t>Жилищно-коммунальное хозяйство</t>
  </si>
  <si>
    <t>Другие вопросы в области жилищно-коммунального хозяйства</t>
  </si>
  <si>
    <t>МУНИЦИПАЛЬНЫЙ ОРГАН УПРАВЛЕНИЯ ОБРАЗОВАНИЕМ ОТДЕЛ ОБРАЗОВАНИЯ АДМИНИСТРАЦИИ КРОМСКОГО РАЙОНА ОРЛОВСКОЙ ОБЛАСТИ</t>
  </si>
  <si>
    <t xml:space="preserve">Другие вопросы в области культуры, кинематографии </t>
  </si>
  <si>
    <t>5210212</t>
  </si>
  <si>
    <t>Центральный аппарат (Контрольно-счётная палата)</t>
  </si>
  <si>
    <t>Коммунальное хозяйство</t>
  </si>
  <si>
    <t>0502</t>
  </si>
  <si>
    <t>Социальная политика</t>
  </si>
  <si>
    <t>Социальное обеспечение населения</t>
  </si>
  <si>
    <t>Федеральная целевая программа "Жилище" на 2011-2015 годы</t>
  </si>
  <si>
    <t>1008820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</si>
  <si>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</si>
  <si>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</si>
  <si>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</si>
  <si>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</si>
  <si>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</si>
  <si>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Периодическая печать и издательства</t>
  </si>
  <si>
    <t>1200</t>
  </si>
  <si>
    <t>1202</t>
  </si>
  <si>
    <t>4578500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</si>
  <si>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</si>
  <si>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</si>
  <si>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</si>
  <si>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</si>
  <si>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</si>
  <si>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</si>
  <si>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 программа "Энергосбережение и повышение энергетической эффективности Кромского района на 2011-2014 годы"</t>
  </si>
  <si>
    <t>7950600</t>
  </si>
  <si>
    <t xml:space="preserve">Центральный аппарат  </t>
  </si>
  <si>
    <t>Общеэкономические вопросы</t>
  </si>
  <si>
    <t>Муниципальная целевая программа содействия занятости населения Кромского района на 2011-2013 годы</t>
  </si>
  <si>
    <t>0401</t>
  </si>
  <si>
    <t>7950700</t>
  </si>
  <si>
    <t>Школы-детские сады ,школы начальные ,неполные средние и средние</t>
  </si>
  <si>
    <t>4210000</t>
  </si>
  <si>
    <t>6740000</t>
  </si>
  <si>
    <t>Обеспечение выпускников муниципальнх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инвентарём и оборудованием</t>
  </si>
  <si>
    <t>6900000</t>
  </si>
  <si>
    <t>Реализация мероприятий  в области жилищно-коммунального хозяйства</t>
  </si>
  <si>
    <t>4400200</t>
  </si>
  <si>
    <t>Учреждения культуры и мероприятия в сфере культуры и кинематографии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</si>
  <si>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</si>
  <si>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</si>
  <si>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</si>
  <si>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Обеспечение материально-технического обслуживания</t>
  </si>
  <si>
    <t>0921000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</si>
  <si>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</si>
  <si>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7950800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</si>
  <si>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</si>
  <si>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 xml:space="preserve">Транспорт  </t>
  </si>
  <si>
    <t>Субсидии  на  проведение отдельных мероприятий по другим видам транспорта</t>
  </si>
  <si>
    <t xml:space="preserve">Культура, кинематография </t>
  </si>
  <si>
    <t>1008800</t>
  </si>
  <si>
    <t>Подпрограмма  « Обеспечение жильем молодых семей»</t>
  </si>
  <si>
    <t>Выплата единовременного пособия при всех формах устройства детей , лишенных родительского попечения,в семью</t>
  </si>
  <si>
    <t>Содержание ребенка в семье опекуна и приемной семье ,а так же вознаграждение, причитающееся  приемному родителю</t>
  </si>
  <si>
    <t>Выплаты приемной семье на содержание  подопечных детей</t>
  </si>
  <si>
    <t>Оплата труда приемного родителя</t>
  </si>
  <si>
    <t>Выплаты  семьям опекунов  на содержание  подопечных детей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</si>
  <si>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</si>
  <si>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</si>
  <si>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>АДМИНИСТРАЦИЯ КРОМСКОГО РАЙОНА ОРЛОВСКОЙ ОБЛАСТИ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</si>
  <si>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</si>
  <si>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>ОТДЕЛ СЕЛЬСКОГО ХОЗЯЙСТВА  АДМИНИСТРАЦИИ   КРОМСКОГО РАЙОНА ОРЛОВСКОЙ ОБЛАСТИ</t>
  </si>
  <si>
    <t>102</t>
  </si>
  <si>
    <t>ФИНАНСОВЫЙ ОТДЕЛ АДМИНИСТРАЦИИ КРОМСКОГО РАЙОНА ОРЛОВСКОЙ ОБЛАСТИ</t>
  </si>
  <si>
    <t>Обеспечение деятельности финансовых, налоговых и таможенных органов и органов финансового(финансово-бюджетного) надзора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</si>
  <si>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</si>
  <si>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</si>
  <si>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</si>
  <si>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Мероприятия по организации оздоровительной компании  детей</t>
  </si>
  <si>
    <t>530</t>
  </si>
  <si>
    <t>Субвенции</t>
  </si>
  <si>
    <t>870</t>
  </si>
  <si>
    <t>Резервные средства</t>
  </si>
  <si>
    <t>011</t>
  </si>
  <si>
    <t>Районная целевая программа "Улучшение условий и охраны труда в Кромском районе на 2012-2016 годы"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</si>
  <si>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</si>
  <si>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</si>
  <si>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810</t>
  </si>
  <si>
    <t>Субсидии юридическим лицам( кроме государственных учреждений ) и физическим лицам -производителям товаров,работ,услуг</t>
  </si>
  <si>
    <t>0409</t>
  </si>
  <si>
    <t>Дорожное хозяйство ( дорожные фонды)</t>
  </si>
  <si>
    <t>Ремонт и содержание автомобильных дорог , прочие работы в сфере дорожного хозяйства</t>
  </si>
  <si>
    <t>Отдельные мероприятия в сфере дорожного хозяйства</t>
  </si>
  <si>
    <t>3150800</t>
  </si>
  <si>
    <t>365</t>
  </si>
  <si>
    <t>Муниципальная целевая программа обеспечения  безопасности дорожного движения на территори  Кромского района на 2011-2013 годы</t>
  </si>
  <si>
    <t>7951200</t>
  </si>
  <si>
    <t>Муниципальная программа "Развитие торговли Кромского района на 2011-2015 годы"</t>
  </si>
  <si>
    <t>Программа "Обращение с отходами производства и потребления (2012-2014 годы) в Кромском районе Орловской области</t>
  </si>
  <si>
    <t>7950900</t>
  </si>
  <si>
    <t>7951300</t>
  </si>
  <si>
    <t>400</t>
  </si>
  <si>
    <t>7951000</t>
  </si>
  <si>
    <t>Районная целевая комплексная программа "Молодежь Орловщины 2011-2015 годы"</t>
  </si>
  <si>
    <t>Социальные выплаты гражданам ,кроме публичных нормативных социальных выплат</t>
  </si>
  <si>
    <t>4910000</t>
  </si>
  <si>
    <t>4910100</t>
  </si>
  <si>
    <t>320</t>
  </si>
  <si>
    <t>310</t>
  </si>
  <si>
    <t>Публичные нормативные социальные выплаты гражданам</t>
  </si>
  <si>
    <t>6730311</t>
  </si>
  <si>
    <t>6730300</t>
  </si>
  <si>
    <t>6730312</t>
  </si>
  <si>
    <t>6730320</t>
  </si>
  <si>
    <t>Обеспечение жилыми помещениями детей-сирот, детей, оставшихся без попечения родителей , а также детей,находящихся под опекой (попечительством), не имеющих закреплённого жилого помещения</t>
  </si>
  <si>
    <t>5052102</t>
  </si>
  <si>
    <t>6730203</t>
  </si>
  <si>
    <t>Выравнивание бюджетной обеспеченности поселений из районного фонда финансовой поддержки</t>
  </si>
  <si>
    <t>511</t>
  </si>
  <si>
    <t xml:space="preserve">Дотации на выравнивание бюджетной обеспеченности муниципальных образований </t>
  </si>
  <si>
    <t>540</t>
  </si>
  <si>
    <t>Программа "Наказов избирателей депутатам Кромского районного Совета народных депутатов на 2012 год"</t>
  </si>
  <si>
    <t xml:space="preserve">Иные межбюджетные трансферты </t>
  </si>
  <si>
    <t>7951400</t>
  </si>
  <si>
    <t>Обеспечение деятельности(оказание услуг) подведомственных учреждений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</si>
  <si>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</si>
  <si>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</si>
  <si>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</si>
  <si>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</si>
  <si>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4409900</t>
  </si>
  <si>
    <t>7951100</t>
  </si>
  <si>
    <t>Программа сохранения и реконструкции  военно-мемориальных объектов в Кромском районе на 2011-2015 годы</t>
  </si>
  <si>
    <t>4429900</t>
  </si>
  <si>
    <t>4219900</t>
  </si>
  <si>
    <t>Долгосрочная районная целевая программа "Развитие образования в Кромском районе на 2011-2015 годы"</t>
  </si>
  <si>
    <t>7951600</t>
  </si>
  <si>
    <t>Модернизация региональных систем общего образования</t>
  </si>
  <si>
    <t>4362100</t>
  </si>
  <si>
    <t>Обеспечение деятельности (оказание услуг) подведомственных учреждений</t>
  </si>
  <si>
    <t>4209900</t>
  </si>
  <si>
    <t>4529900</t>
  </si>
  <si>
    <t>(МБОУ  ДОД " КРОМСКАЯ ДЕТСКАЯ ШКОЛА ИСКУССТВ" КРОМСКОГО РАЙОНА ОРЛОВСКОЙ ОБЛАСТИ)</t>
  </si>
  <si>
    <t xml:space="preserve"> (Б М У   " ЦЕНТР КУЛЬТУРЫ И ДОСУГА КРОМСКОГО РАЙОНА")</t>
  </si>
  <si>
    <t>(М Б У "КРОМСКАЯ МЕЖПОСЕЛЕНЧЕСКАЯ  БИБЛИОТЕКА " КРОМСКОГО РАЙОНА ОРЛОВСКОЙ ОБЛАСТИ)</t>
  </si>
  <si>
    <t xml:space="preserve">Выполнение функций органами местного самоуправления </t>
  </si>
  <si>
    <t>Федеральная целевая программа "Социальное развитие села до 2013 г."</t>
  </si>
  <si>
    <t>Обеспечение деятельности ( оказание услуг)подведомственных учреждений</t>
  </si>
  <si>
    <t>6730202</t>
  </si>
  <si>
    <t>5215902</t>
  </si>
  <si>
    <t>к Решению районного Совета народных депутатов</t>
  </si>
  <si>
    <t xml:space="preserve">Обеспечение проведения выборов и референдумов </t>
  </si>
  <si>
    <t xml:space="preserve">Проведение выборов и референдумов </t>
  </si>
  <si>
    <t>Выполнение функций органами  местного самоуправления</t>
  </si>
  <si>
    <t>0107</t>
  </si>
  <si>
    <t>0200000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</si>
  <si>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</si>
  <si>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</si>
  <si>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,поступивших от государственной корпорации Фонд содействия реформированию жилищно-коммунального хозяйства</t>
  </si>
  <si>
    <t xml:space="preserve">Закупка товаров,работ и услуг для муниципальных нужд </t>
  </si>
  <si>
    <t>Обеспечение мероприятий по капитальному ремонту многоквартирных домов  за счет средств бюджетов</t>
  </si>
  <si>
    <t>Выполнение функций органами местного самоуправления</t>
  </si>
  <si>
    <t>0501</t>
  </si>
  <si>
    <t>0980000</t>
  </si>
  <si>
    <t>0980100</t>
  </si>
  <si>
    <t>243</t>
  </si>
  <si>
    <t>0980201</t>
  </si>
  <si>
    <t>7951700</t>
  </si>
  <si>
    <t>Муниципальная целевая программа "Развитие архивного дела в Кромском районе Орловской области на 2012-2016 годы"</t>
  </si>
  <si>
    <t>Социальные выплаты гражданам ,кроме публичных нормативных социальных выплат(районные средства)</t>
  </si>
  <si>
    <t>Социальные выплаты гражданам ,кроме публичных нормативных социальных выплат(федеральные средства)</t>
  </si>
  <si>
    <t>Социальные выплаты гражданам ,кроме публичных нормативных социальных выплат(областные средства)</t>
  </si>
  <si>
    <t>Обеспечение жильем отдельных категорий граждан ,установленных Федеральным Законом от 12.01.1995 г № 5 ФЗ " О ветеранах ,в соответствии с Указом Президента  РФ от 07.05.2008 года № 714" Об обеспечении жильем ветеранов ВОВ 1941-1945 годов"</t>
  </si>
  <si>
    <t>5053401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</si>
  <si>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</si>
  <si>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6600000</t>
  </si>
  <si>
    <t>Бюджетные инвестиции(районные средства)</t>
  </si>
  <si>
    <t>Бюджетные инвестиции(федеральные средства)</t>
  </si>
  <si>
    <t>Бюджетные инвестиции(областные средства)</t>
  </si>
  <si>
    <t>0980101</t>
  </si>
  <si>
    <t xml:space="preserve">Непрграмманая часть в рамках межведомственной инвестиционной программы </t>
  </si>
  <si>
    <t>Капитальное строительство</t>
  </si>
  <si>
    <t>Бюджетные инвестиции (областные средства)</t>
  </si>
  <si>
    <t xml:space="preserve">Поддержка дорожного хозяйства Орловской области </t>
  </si>
  <si>
    <t>Закупка товаров,работ и услуг для муниципальных нужд (областные средства)</t>
  </si>
  <si>
    <t>Закупка товаров,работ и услуг для муниципальных нужд (районные средства)</t>
  </si>
  <si>
    <t>5524700</t>
  </si>
  <si>
    <t>5524701</t>
  </si>
  <si>
    <t>3150200</t>
  </si>
  <si>
    <t>Судебная система</t>
  </si>
  <si>
    <t xml:space="preserve">Составление (изменение и дополнение ) списков кандидатов в присяжные заседатели федеральных судов общей юрисдикции в Российской Федерации </t>
  </si>
  <si>
    <t>0105</t>
  </si>
  <si>
    <t>0014000</t>
  </si>
  <si>
    <t>Резервные фонды исполнительных органов государственной власти субъектов Российской Федерации</t>
  </si>
  <si>
    <t>0700400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</si>
  <si>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</si>
  <si>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На поэтапное введение отраслевой системы оплаты труда работникам муниципальных учреждений культуры</t>
  </si>
  <si>
    <t>Приложение 5</t>
  </si>
  <si>
    <t>Долгосрочная областная целевая программа "Энергосбережение в Орловской области  на 2012-2015 годы"в рамках межведомственной инвестиционной программы</t>
  </si>
  <si>
    <t>5523701</t>
  </si>
  <si>
    <t>Ведомственная структура расходов районного бюджета за 2012год</t>
  </si>
  <si>
    <t>Отчет за 2012г.</t>
  </si>
  <si>
    <t>Процент исполнения</t>
  </si>
  <si>
    <t>"Об исполнении районного бюджета за 2012 год"</t>
  </si>
  <si>
    <t>29 марта 2013 года  № 21-3 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</si>
</sst>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[$-FC19]d\ mmmm\ yyyy\ &quot;г.&quot;"/>
  </numFmts>
  <fonts count="3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169" fontId="1" fillId="0" borderId="10" xfId="0" applyNumberFormat="1" applyFont="1" applyFill="1" applyBorder="1" applyAlignment="1">
      <alignment horizontal="center" vertical="justify" wrapText="1"/>
    </xf>
    <xf numFmtId="169" fontId="1" fillId="0" borderId="10" xfId="0" applyNumberFormat="1" applyFont="1" applyBorder="1" applyAlignment="1">
      <alignment horizontal="center" vertical="justify" wrapText="1"/>
    </xf>
    <xf numFmtId="0" fontId="9" fillId="0" borderId="10" xfId="0" applyFont="1" applyBorder="1" applyAlignment="1">
      <alignment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169" fontId="9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Border="1" applyAlignment="1">
      <alignment vertical="justify" wrapText="1"/>
    </xf>
    <xf numFmtId="49" fontId="7" fillId="0" borderId="10" xfId="0" applyNumberFormat="1" applyFont="1" applyBorder="1" applyAlignment="1">
      <alignment horizontal="center" vertical="justify" wrapText="1"/>
    </xf>
    <xf numFmtId="169" fontId="10" fillId="0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vertical="justify" wrapText="1"/>
    </xf>
    <xf numFmtId="49" fontId="8" fillId="0" borderId="10" xfId="0" applyNumberFormat="1" applyFont="1" applyBorder="1" applyAlignment="1">
      <alignment horizontal="center" vertical="justify" wrapText="1"/>
    </xf>
    <xf numFmtId="169" fontId="10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69" fontId="9" fillId="0" borderId="10" xfId="0" applyNumberFormat="1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justify" wrapText="1"/>
    </xf>
    <xf numFmtId="168" fontId="9" fillId="0" borderId="10" xfId="0" applyNumberFormat="1" applyFont="1" applyBorder="1" applyAlignment="1">
      <alignment horizontal="center" vertical="justify" wrapText="1"/>
    </xf>
    <xf numFmtId="168" fontId="10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justify" wrapText="1"/>
    </xf>
    <xf numFmtId="2" fontId="1" fillId="0" borderId="10" xfId="0" applyNumberFormat="1" applyFont="1" applyFill="1" applyBorder="1" applyAlignment="1">
      <alignment horizontal="center" vertical="justify" wrapText="1"/>
    </xf>
    <xf numFmtId="2" fontId="9" fillId="0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wrapText="1"/>
    </xf>
    <xf numFmtId="168" fontId="9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 wrapText="1"/>
    </xf>
    <xf numFmtId="168" fontId="10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/>
    </xf>
    <xf numFmtId="168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9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tabSelected="1"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4" sqref="D4:I4"/>
    </sheetView>
  </sheetViews>
  <sheetFormatPr defaultColWidth="9.00390625" defaultRowHeight="12.75"/>
  <cols>
    <col min="1" max="1" width="93.75390625" style="0" customWidth="1"/>
    <col min="2" max="2" width="6.25390625" style="0" customWidth="1"/>
    <col min="3" max="3" width="5.875" style="0" customWidth="1"/>
    <col min="4" max="4" width="6.625" style="0" customWidth="1"/>
    <col min="5" max="5" width="8.25390625" style="0" customWidth="1"/>
    <col min="6" max="6" width="4.75390625" style="0" customWidth="1"/>
    <col min="7" max="7" width="16.875" style="0" customWidth="1"/>
    <col min="8" max="8" width="16.625" style="0" customWidth="1"/>
    <col min="9" max="9" width="10.00390625" style="0" customWidth="1"/>
    <col min="11" max="11" width="9.875" style="0" bestFit="1" customWidth="1"/>
  </cols>
  <sheetData>
    <row r="1" spans="4:7" ht="12.75">
      <c r="D1" s="60" t="s">
        <v>303</v>
      </c>
      <c r="E1" s="60"/>
      <c r="F1" s="60"/>
      <c r="G1" s="60"/>
    </row>
    <row r="2" spans="2:9" ht="12.75">
      <c r="B2" s="62" t="s">
        <v>256</v>
      </c>
      <c r="C2" s="62"/>
      <c r="D2" s="62"/>
      <c r="E2" s="62"/>
      <c r="F2" s="62"/>
      <c r="G2" s="62"/>
      <c r="H2" s="62"/>
      <c r="I2" s="62"/>
    </row>
    <row r="3" spans="2:9" ht="12.75">
      <c r="B3" s="62" t="s">
        <v>309</v>
      </c>
      <c r="C3" s="62"/>
      <c r="D3" s="62"/>
      <c r="E3" s="62"/>
      <c r="F3" s="62"/>
      <c r="G3" s="62"/>
      <c r="H3" s="62"/>
      <c r="I3" s="62"/>
    </row>
    <row r="4" spans="2:9" ht="12.75">
      <c r="B4" s="1"/>
      <c r="C4" s="1"/>
      <c r="D4" s="63" t="s">
        <v>310</v>
      </c>
      <c r="E4" s="63"/>
      <c r="F4" s="63"/>
      <c r="G4" s="63"/>
      <c r="H4" s="63"/>
      <c r="I4" s="63"/>
    </row>
    <row r="5" spans="1:7" ht="14.25" customHeight="1">
      <c r="A5" s="61"/>
      <c r="B5" s="61"/>
      <c r="C5" s="61"/>
      <c r="D5" s="61"/>
      <c r="E5" s="61"/>
      <c r="F5" s="61"/>
      <c r="G5" s="61"/>
    </row>
    <row r="6" spans="1:7" ht="15.75">
      <c r="A6" s="61" t="s">
        <v>306</v>
      </c>
      <c r="B6" s="61"/>
      <c r="C6" s="61"/>
      <c r="D6" s="61"/>
      <c r="E6" s="61"/>
      <c r="F6" s="61"/>
      <c r="G6" s="61"/>
    </row>
    <row r="7" spans="8:9" ht="12.75">
      <c r="H7" s="60" t="s">
        <v>113</v>
      </c>
      <c r="I7" s="60"/>
    </row>
    <row r="8" spans="1:9" ht="66" customHeight="1">
      <c r="A8" s="2" t="s">
        <v>0</v>
      </c>
      <c r="B8" s="3" t="s">
        <v>74</v>
      </c>
      <c r="C8" s="3" t="s">
        <v>73</v>
      </c>
      <c r="D8" s="3" t="s">
        <v>1</v>
      </c>
      <c r="E8" s="3" t="s">
        <v>2</v>
      </c>
      <c r="F8" s="3" t="s">
        <v>3</v>
      </c>
      <c r="G8" s="2" t="s">
        <v>43</v>
      </c>
      <c r="H8" s="2" t="s">
        <v>307</v>
      </c>
      <c r="I8" s="2" t="s">
        <v>308</v>
      </c>
    </row>
    <row r="9" spans="1:9" ht="15.75" customHeight="1">
      <c r="A9" s="4" t="s">
        <v>42</v>
      </c>
      <c r="B9" s="5"/>
      <c r="C9" s="5"/>
      <c r="D9" s="5"/>
      <c r="E9" s="5"/>
      <c r="F9" s="5"/>
      <c r="G9" s="27">
        <f>SUM(G10,G203,G265,G273)</f>
        <v>276872.427</v>
      </c>
      <c r="H9" s="27">
        <f>SUM(H10,H203,H265,H273)</f>
        <v>274219.071</v>
      </c>
      <c r="I9" s="59">
        <f>H9/G9*100</f>
        <v>99.04166838541852</v>
      </c>
    </row>
    <row r="10" spans="1:9" ht="24" customHeight="1">
      <c r="A10" s="6" t="s">
        <v>176</v>
      </c>
      <c r="B10" s="7" t="s">
        <v>28</v>
      </c>
      <c r="C10" s="7"/>
      <c r="D10" s="7"/>
      <c r="E10" s="7"/>
      <c r="F10" s="7"/>
      <c r="G10" s="43">
        <f>SUM(G11,G79,G95,G104,G140,G145,G52,G98,G149,G165,G186)</f>
        <v>75934.574</v>
      </c>
      <c r="H10" s="43">
        <f>SUM(H11,H79,H95,H104,H140,H145,H52,H98,H149,H165,H186)</f>
        <v>74065.00000000001</v>
      </c>
      <c r="I10" s="59">
        <f aca="true" t="shared" si="0" ref="I10:I72">H10/G10*100</f>
        <v>97.53791467902357</v>
      </c>
    </row>
    <row r="11" spans="1:9" ht="15" customHeight="1">
      <c r="A11" s="6" t="s">
        <v>4</v>
      </c>
      <c r="B11" s="7" t="s">
        <v>28</v>
      </c>
      <c r="C11" s="7" t="s">
        <v>46</v>
      </c>
      <c r="D11" s="7"/>
      <c r="E11" s="7"/>
      <c r="F11" s="7"/>
      <c r="G11" s="34">
        <f>SUM(G12,G15,G21,G27,G49,G24,G18)</f>
        <v>23364.78</v>
      </c>
      <c r="H11" s="34">
        <f>SUM(H12,H15,H21,H27,H49,H24,H18)</f>
        <v>22909.819000000003</v>
      </c>
      <c r="I11" s="59">
        <f t="shared" si="0"/>
        <v>98.05279142367274</v>
      </c>
    </row>
    <row r="12" spans="1:9" ht="33.75" customHeight="1">
      <c r="A12" s="6" t="s">
        <v>76</v>
      </c>
      <c r="B12" s="7" t="s">
        <v>28</v>
      </c>
      <c r="C12" s="7" t="s">
        <v>46</v>
      </c>
      <c r="D12" s="7" t="s">
        <v>51</v>
      </c>
      <c r="E12" s="7"/>
      <c r="F12" s="7"/>
      <c r="G12" s="8">
        <f>SUM(G13)</f>
        <v>1761</v>
      </c>
      <c r="H12" s="43">
        <f>SUM(H13)</f>
        <v>1759.509</v>
      </c>
      <c r="I12" s="59">
        <f t="shared" si="0"/>
        <v>99.91533219761499</v>
      </c>
    </row>
    <row r="13" spans="1:9" ht="21" customHeight="1">
      <c r="A13" s="10" t="s">
        <v>5</v>
      </c>
      <c r="B13" s="11" t="s">
        <v>28</v>
      </c>
      <c r="C13" s="11" t="s">
        <v>46</v>
      </c>
      <c r="D13" s="11" t="s">
        <v>51</v>
      </c>
      <c r="E13" s="11" t="s">
        <v>29</v>
      </c>
      <c r="F13" s="11"/>
      <c r="G13" s="12">
        <f>SUM(G14)</f>
        <v>1761</v>
      </c>
      <c r="H13" s="47">
        <f>SUM(H14)</f>
        <v>1759.509</v>
      </c>
      <c r="I13" s="59">
        <f t="shared" si="0"/>
        <v>99.91533219761499</v>
      </c>
    </row>
    <row r="14" spans="1:9" ht="21" customHeight="1">
      <c r="A14" s="13" t="s">
        <v>251</v>
      </c>
      <c r="B14" s="14" t="s">
        <v>28</v>
      </c>
      <c r="C14" s="14" t="s">
        <v>46</v>
      </c>
      <c r="D14" s="14" t="s">
        <v>51</v>
      </c>
      <c r="E14" s="14" t="s">
        <v>29</v>
      </c>
      <c r="F14" s="14" t="s">
        <v>190</v>
      </c>
      <c r="G14" s="15">
        <v>1761</v>
      </c>
      <c r="H14" s="49">
        <v>1759.509</v>
      </c>
      <c r="I14" s="59">
        <f t="shared" si="0"/>
        <v>99.91533219761499</v>
      </c>
    </row>
    <row r="15" spans="1:9" ht="50.25" customHeight="1">
      <c r="A15" s="6" t="s">
        <v>77</v>
      </c>
      <c r="B15" s="7" t="s">
        <v>28</v>
      </c>
      <c r="C15" s="7" t="s">
        <v>46</v>
      </c>
      <c r="D15" s="7" t="s">
        <v>52</v>
      </c>
      <c r="E15" s="7"/>
      <c r="F15" s="7"/>
      <c r="G15" s="8">
        <f>SUM(G16)</f>
        <v>13150</v>
      </c>
      <c r="H15" s="43">
        <f>SUM(H16)</f>
        <v>12986.048</v>
      </c>
      <c r="I15" s="59">
        <f t="shared" si="0"/>
        <v>98.75321673003803</v>
      </c>
    </row>
    <row r="16" spans="1:9" ht="15.75" customHeight="1">
      <c r="A16" s="10" t="s">
        <v>6</v>
      </c>
      <c r="B16" s="11" t="s">
        <v>28</v>
      </c>
      <c r="C16" s="11" t="s">
        <v>46</v>
      </c>
      <c r="D16" s="11" t="s">
        <v>52</v>
      </c>
      <c r="E16" s="11" t="s">
        <v>30</v>
      </c>
      <c r="F16" s="11"/>
      <c r="G16" s="12">
        <f>SUM(G17)</f>
        <v>13150</v>
      </c>
      <c r="H16" s="47">
        <f>SUM(H17)</f>
        <v>12986.048</v>
      </c>
      <c r="I16" s="59">
        <f t="shared" si="0"/>
        <v>98.75321673003803</v>
      </c>
    </row>
    <row r="17" spans="1:9" ht="13.5" customHeight="1">
      <c r="A17" s="13" t="s">
        <v>251</v>
      </c>
      <c r="B17" s="14" t="s">
        <v>28</v>
      </c>
      <c r="C17" s="14" t="s">
        <v>46</v>
      </c>
      <c r="D17" s="14" t="s">
        <v>52</v>
      </c>
      <c r="E17" s="14" t="s">
        <v>30</v>
      </c>
      <c r="F17" s="14" t="s">
        <v>190</v>
      </c>
      <c r="G17" s="15">
        <v>13150</v>
      </c>
      <c r="H17" s="49">
        <v>12986.048</v>
      </c>
      <c r="I17" s="59">
        <f t="shared" si="0"/>
        <v>98.75321673003803</v>
      </c>
    </row>
    <row r="18" spans="1:9" ht="15.75" customHeight="1">
      <c r="A18" s="17" t="s">
        <v>295</v>
      </c>
      <c r="B18" s="11" t="s">
        <v>28</v>
      </c>
      <c r="C18" s="7" t="s">
        <v>46</v>
      </c>
      <c r="D18" s="7" t="s">
        <v>297</v>
      </c>
      <c r="E18" s="7"/>
      <c r="F18" s="7"/>
      <c r="G18" s="9">
        <f>SUM(G19)</f>
        <v>3.8</v>
      </c>
      <c r="H18" s="9">
        <f>SUM(H19)</f>
        <v>3.8</v>
      </c>
      <c r="I18" s="59">
        <f t="shared" si="0"/>
        <v>100</v>
      </c>
    </row>
    <row r="19" spans="1:9" ht="32.25" customHeight="1">
      <c r="A19" s="16" t="s">
        <v>296</v>
      </c>
      <c r="B19" s="11" t="s">
        <v>28</v>
      </c>
      <c r="C19" s="11" t="s">
        <v>46</v>
      </c>
      <c r="D19" s="11" t="s">
        <v>297</v>
      </c>
      <c r="E19" s="11" t="s">
        <v>298</v>
      </c>
      <c r="F19" s="11"/>
      <c r="G19" s="25">
        <f>SUM(G20)</f>
        <v>3.8</v>
      </c>
      <c r="H19" s="25">
        <f>SUM(H20)</f>
        <v>3.8</v>
      </c>
      <c r="I19" s="59">
        <f t="shared" si="0"/>
        <v>100</v>
      </c>
    </row>
    <row r="20" spans="1:9" ht="15.75" customHeight="1">
      <c r="A20" s="18" t="s">
        <v>251</v>
      </c>
      <c r="B20" s="14" t="s">
        <v>28</v>
      </c>
      <c r="C20" s="11" t="s">
        <v>46</v>
      </c>
      <c r="D20" s="11" t="s">
        <v>297</v>
      </c>
      <c r="E20" s="11" t="s">
        <v>298</v>
      </c>
      <c r="F20" s="14" t="s">
        <v>190</v>
      </c>
      <c r="G20" s="21">
        <v>3.8</v>
      </c>
      <c r="H20" s="21">
        <v>3.8</v>
      </c>
      <c r="I20" s="59">
        <f t="shared" si="0"/>
        <v>100</v>
      </c>
    </row>
    <row r="21" spans="1:9" ht="30" customHeight="1">
      <c r="A21" s="6" t="s">
        <v>78</v>
      </c>
      <c r="B21" s="7" t="s">
        <v>28</v>
      </c>
      <c r="C21" s="7" t="s">
        <v>46</v>
      </c>
      <c r="D21" s="7" t="s">
        <v>61</v>
      </c>
      <c r="E21" s="7" t="s">
        <v>30</v>
      </c>
      <c r="F21" s="7"/>
      <c r="G21" s="8">
        <f>SUM(G22)</f>
        <v>1280</v>
      </c>
      <c r="H21" s="43">
        <f>SUM(H22)</f>
        <v>1262.882</v>
      </c>
      <c r="I21" s="59">
        <f t="shared" si="0"/>
        <v>98.66265625</v>
      </c>
    </row>
    <row r="22" spans="1:9" ht="15.75">
      <c r="A22" s="10" t="s">
        <v>119</v>
      </c>
      <c r="B22" s="11" t="s">
        <v>28</v>
      </c>
      <c r="C22" s="11" t="s">
        <v>46</v>
      </c>
      <c r="D22" s="11" t="s">
        <v>61</v>
      </c>
      <c r="E22" s="11" t="s">
        <v>30</v>
      </c>
      <c r="F22" s="11"/>
      <c r="G22" s="12">
        <f>SUM(G23)</f>
        <v>1280</v>
      </c>
      <c r="H22" s="47">
        <f>SUM(H23)</f>
        <v>1262.882</v>
      </c>
      <c r="I22" s="59">
        <f t="shared" si="0"/>
        <v>98.66265625</v>
      </c>
    </row>
    <row r="23" spans="1:9" ht="18.75" customHeight="1">
      <c r="A23" s="13" t="s">
        <v>251</v>
      </c>
      <c r="B23" s="14" t="s">
        <v>28</v>
      </c>
      <c r="C23" s="14" t="s">
        <v>46</v>
      </c>
      <c r="D23" s="14" t="s">
        <v>61</v>
      </c>
      <c r="E23" s="14" t="s">
        <v>30</v>
      </c>
      <c r="F23" s="14" t="s">
        <v>190</v>
      </c>
      <c r="G23" s="15">
        <v>1280</v>
      </c>
      <c r="H23" s="49">
        <v>1262.882</v>
      </c>
      <c r="I23" s="59">
        <f t="shared" si="0"/>
        <v>98.66265625</v>
      </c>
    </row>
    <row r="24" spans="1:9" ht="18.75" customHeight="1">
      <c r="A24" s="17" t="s">
        <v>257</v>
      </c>
      <c r="B24" s="7" t="s">
        <v>28</v>
      </c>
      <c r="C24" s="7" t="s">
        <v>46</v>
      </c>
      <c r="D24" s="7" t="s">
        <v>260</v>
      </c>
      <c r="E24" s="7"/>
      <c r="F24" s="7"/>
      <c r="G24" s="9">
        <f>SUM(G25)</f>
        <v>10</v>
      </c>
      <c r="H24" s="9">
        <f>SUM(H25)</f>
        <v>10</v>
      </c>
      <c r="I24" s="59">
        <f t="shared" si="0"/>
        <v>100</v>
      </c>
    </row>
    <row r="25" spans="1:9" ht="15.75">
      <c r="A25" s="16" t="s">
        <v>258</v>
      </c>
      <c r="B25" s="11" t="s">
        <v>28</v>
      </c>
      <c r="C25" s="11" t="s">
        <v>46</v>
      </c>
      <c r="D25" s="11" t="s">
        <v>260</v>
      </c>
      <c r="E25" s="11" t="s">
        <v>261</v>
      </c>
      <c r="F25" s="11"/>
      <c r="G25" s="25">
        <f>SUM(G26)</f>
        <v>10</v>
      </c>
      <c r="H25" s="25">
        <f>SUM(H26)</f>
        <v>10</v>
      </c>
      <c r="I25" s="59">
        <f t="shared" si="0"/>
        <v>100</v>
      </c>
    </row>
    <row r="26" spans="1:9" ht="18.75" customHeight="1">
      <c r="A26" s="18" t="s">
        <v>259</v>
      </c>
      <c r="B26" s="14" t="s">
        <v>28</v>
      </c>
      <c r="C26" s="14" t="s">
        <v>46</v>
      </c>
      <c r="D26" s="14" t="s">
        <v>260</v>
      </c>
      <c r="E26" s="14" t="s">
        <v>261</v>
      </c>
      <c r="F26" s="14" t="s">
        <v>190</v>
      </c>
      <c r="G26" s="21">
        <v>10</v>
      </c>
      <c r="H26" s="21">
        <v>10</v>
      </c>
      <c r="I26" s="59">
        <f t="shared" si="0"/>
        <v>100</v>
      </c>
    </row>
    <row r="27" spans="1:9" ht="17.25" customHeight="1">
      <c r="A27" s="6" t="s">
        <v>7</v>
      </c>
      <c r="B27" s="7" t="s">
        <v>28</v>
      </c>
      <c r="C27" s="7" t="s">
        <v>46</v>
      </c>
      <c r="D27" s="7" t="s">
        <v>81</v>
      </c>
      <c r="E27" s="7"/>
      <c r="F27" s="7"/>
      <c r="G27" s="8">
        <f>SUM(G28,G30,G32,G34,G43,G47,G45)</f>
        <v>6891.479</v>
      </c>
      <c r="H27" s="43">
        <f>SUM(H28,H30,H32,H34,H43,H47,H45)</f>
        <v>6754.715</v>
      </c>
      <c r="I27" s="59">
        <f t="shared" si="0"/>
        <v>98.0154622832051</v>
      </c>
    </row>
    <row r="28" spans="1:9" ht="31.5">
      <c r="A28" s="10" t="s">
        <v>83</v>
      </c>
      <c r="B28" s="11" t="s">
        <v>28</v>
      </c>
      <c r="C28" s="11" t="s">
        <v>46</v>
      </c>
      <c r="D28" s="11" t="s">
        <v>81</v>
      </c>
      <c r="E28" s="11" t="s">
        <v>82</v>
      </c>
      <c r="F28" s="11"/>
      <c r="G28" s="12">
        <f>SUM(G29)</f>
        <v>450.3</v>
      </c>
      <c r="H28" s="47">
        <f>SUM(H29)</f>
        <v>428.602</v>
      </c>
      <c r="I28" s="59">
        <f t="shared" si="0"/>
        <v>95.1814345991561</v>
      </c>
    </row>
    <row r="29" spans="1:9" ht="20.25" customHeight="1">
      <c r="A29" s="13" t="s">
        <v>251</v>
      </c>
      <c r="B29" s="14" t="s">
        <v>28</v>
      </c>
      <c r="C29" s="14" t="s">
        <v>46</v>
      </c>
      <c r="D29" s="14" t="s">
        <v>81</v>
      </c>
      <c r="E29" s="14" t="s">
        <v>82</v>
      </c>
      <c r="F29" s="14" t="s">
        <v>190</v>
      </c>
      <c r="G29" s="15">
        <v>450.3</v>
      </c>
      <c r="H29" s="49">
        <v>428.602</v>
      </c>
      <c r="I29" s="59">
        <f t="shared" si="0"/>
        <v>95.1814345991561</v>
      </c>
    </row>
    <row r="30" spans="1:9" ht="31.5" customHeight="1">
      <c r="A30" s="10" t="s">
        <v>85</v>
      </c>
      <c r="B30" s="11" t="s">
        <v>28</v>
      </c>
      <c r="C30" s="11" t="s">
        <v>46</v>
      </c>
      <c r="D30" s="11" t="s">
        <v>81</v>
      </c>
      <c r="E30" s="11" t="s">
        <v>84</v>
      </c>
      <c r="F30" s="11"/>
      <c r="G30" s="12">
        <f>SUM(G31)</f>
        <v>385</v>
      </c>
      <c r="H30" s="12">
        <f>SUM(H31)</f>
        <v>384.3</v>
      </c>
      <c r="I30" s="59">
        <f t="shared" si="0"/>
        <v>99.81818181818181</v>
      </c>
    </row>
    <row r="31" spans="1:9" ht="18" customHeight="1">
      <c r="A31" s="13" t="s">
        <v>251</v>
      </c>
      <c r="B31" s="14" t="s">
        <v>28</v>
      </c>
      <c r="C31" s="14" t="s">
        <v>46</v>
      </c>
      <c r="D31" s="14" t="s">
        <v>81</v>
      </c>
      <c r="E31" s="14" t="s">
        <v>84</v>
      </c>
      <c r="F31" s="14" t="s">
        <v>190</v>
      </c>
      <c r="G31" s="15">
        <v>385</v>
      </c>
      <c r="H31" s="15">
        <v>384.3</v>
      </c>
      <c r="I31" s="59">
        <f t="shared" si="0"/>
        <v>99.81818181818181</v>
      </c>
    </row>
    <row r="32" spans="1:9" ht="15.75" customHeight="1">
      <c r="A32" s="10" t="s">
        <v>87</v>
      </c>
      <c r="B32" s="11" t="s">
        <v>28</v>
      </c>
      <c r="C32" s="11" t="s">
        <v>46</v>
      </c>
      <c r="D32" s="11" t="s">
        <v>81</v>
      </c>
      <c r="E32" s="11" t="s">
        <v>86</v>
      </c>
      <c r="F32" s="11"/>
      <c r="G32" s="12">
        <f>SUM(G33)</f>
        <v>413.8</v>
      </c>
      <c r="H32" s="12">
        <f>SUM(H33)</f>
        <v>413.5</v>
      </c>
      <c r="I32" s="59">
        <f t="shared" si="0"/>
        <v>99.9275012083132</v>
      </c>
    </row>
    <row r="33" spans="1:9" ht="20.25" customHeight="1">
      <c r="A33" s="13" t="s">
        <v>251</v>
      </c>
      <c r="B33" s="14" t="s">
        <v>28</v>
      </c>
      <c r="C33" s="14" t="s">
        <v>46</v>
      </c>
      <c r="D33" s="14" t="s">
        <v>81</v>
      </c>
      <c r="E33" s="14" t="s">
        <v>86</v>
      </c>
      <c r="F33" s="14" t="s">
        <v>190</v>
      </c>
      <c r="G33" s="15">
        <v>413.8</v>
      </c>
      <c r="H33" s="15">
        <v>413.5</v>
      </c>
      <c r="I33" s="59">
        <f t="shared" si="0"/>
        <v>99.9275012083132</v>
      </c>
    </row>
    <row r="34" spans="1:9" ht="18.75" customHeight="1">
      <c r="A34" s="10" t="s">
        <v>95</v>
      </c>
      <c r="B34" s="11" t="s">
        <v>28</v>
      </c>
      <c r="C34" s="11" t="s">
        <v>46</v>
      </c>
      <c r="D34" s="11" t="s">
        <v>81</v>
      </c>
      <c r="E34" s="11" t="s">
        <v>88</v>
      </c>
      <c r="F34" s="11"/>
      <c r="G34" s="12">
        <f>SUM(G36,G38,G40,G41)</f>
        <v>46.5</v>
      </c>
      <c r="H34" s="12">
        <f>SUM(H36,H38,H40,H41)</f>
        <v>43.666</v>
      </c>
      <c r="I34" s="59">
        <f t="shared" si="0"/>
        <v>93.90537634408601</v>
      </c>
    </row>
    <row r="35" spans="1:9" ht="32.25" customHeight="1">
      <c r="A35" s="10" t="s">
        <v>191</v>
      </c>
      <c r="B35" s="11" t="s">
        <v>28</v>
      </c>
      <c r="C35" s="11" t="s">
        <v>46</v>
      </c>
      <c r="D35" s="11" t="s">
        <v>81</v>
      </c>
      <c r="E35" s="11" t="s">
        <v>89</v>
      </c>
      <c r="F35" s="11"/>
      <c r="G35" s="12">
        <f>SUM(G36)</f>
        <v>4</v>
      </c>
      <c r="H35" s="12">
        <f>SUM(H36)</f>
        <v>4</v>
      </c>
      <c r="I35" s="59">
        <f t="shared" si="0"/>
        <v>100</v>
      </c>
    </row>
    <row r="36" spans="1:9" ht="20.25" customHeight="1">
      <c r="A36" s="13" t="s">
        <v>251</v>
      </c>
      <c r="B36" s="14" t="s">
        <v>28</v>
      </c>
      <c r="C36" s="14" t="s">
        <v>46</v>
      </c>
      <c r="D36" s="14" t="s">
        <v>81</v>
      </c>
      <c r="E36" s="14" t="s">
        <v>89</v>
      </c>
      <c r="F36" s="14" t="s">
        <v>190</v>
      </c>
      <c r="G36" s="15">
        <v>4</v>
      </c>
      <c r="H36" s="15">
        <v>4</v>
      </c>
      <c r="I36" s="59">
        <f t="shared" si="0"/>
        <v>100</v>
      </c>
    </row>
    <row r="37" spans="1:9" ht="54" customHeight="1">
      <c r="A37" s="16" t="s">
        <v>161</v>
      </c>
      <c r="B37" s="11" t="s">
        <v>28</v>
      </c>
      <c r="C37" s="11" t="s">
        <v>46</v>
      </c>
      <c r="D37" s="11" t="s">
        <v>81</v>
      </c>
      <c r="E37" s="11" t="s">
        <v>93</v>
      </c>
      <c r="F37" s="11"/>
      <c r="G37" s="12">
        <f>SUM(G38)</f>
        <v>2.5</v>
      </c>
      <c r="H37" s="12">
        <f>SUM(H38)</f>
        <v>2.5</v>
      </c>
      <c r="I37" s="59">
        <f t="shared" si="0"/>
        <v>100</v>
      </c>
    </row>
    <row r="38" spans="1:9" ht="22.5" customHeight="1">
      <c r="A38" s="13" t="s">
        <v>251</v>
      </c>
      <c r="B38" s="14" t="s">
        <v>28</v>
      </c>
      <c r="C38" s="14" t="s">
        <v>46</v>
      </c>
      <c r="D38" s="14" t="s">
        <v>81</v>
      </c>
      <c r="E38" s="14" t="s">
        <v>93</v>
      </c>
      <c r="F38" s="14" t="s">
        <v>190</v>
      </c>
      <c r="G38" s="15">
        <v>2.5</v>
      </c>
      <c r="H38" s="15">
        <v>2.5</v>
      </c>
      <c r="I38" s="59">
        <f t="shared" si="0"/>
        <v>100</v>
      </c>
    </row>
    <row r="39" spans="1:9" ht="39.75" customHeight="1">
      <c r="A39" s="16" t="s">
        <v>163</v>
      </c>
      <c r="B39" s="11" t="s">
        <v>28</v>
      </c>
      <c r="C39" s="11" t="s">
        <v>46</v>
      </c>
      <c r="D39" s="11" t="s">
        <v>81</v>
      </c>
      <c r="E39" s="11" t="s">
        <v>162</v>
      </c>
      <c r="F39" s="11"/>
      <c r="G39" s="12">
        <f>SUM(G40)</f>
        <v>4</v>
      </c>
      <c r="H39" s="12">
        <f>SUM(H40)</f>
        <v>4</v>
      </c>
      <c r="I39" s="59">
        <f t="shared" si="0"/>
        <v>100</v>
      </c>
    </row>
    <row r="40" spans="1:9" ht="19.5" customHeight="1">
      <c r="A40" s="13" t="s">
        <v>251</v>
      </c>
      <c r="B40" s="14" t="s">
        <v>28</v>
      </c>
      <c r="C40" s="14" t="s">
        <v>46</v>
      </c>
      <c r="D40" s="14" t="s">
        <v>81</v>
      </c>
      <c r="E40" s="14" t="s">
        <v>162</v>
      </c>
      <c r="F40" s="14" t="s">
        <v>190</v>
      </c>
      <c r="G40" s="15">
        <v>4</v>
      </c>
      <c r="H40" s="15">
        <v>4</v>
      </c>
      <c r="I40" s="59">
        <f t="shared" si="0"/>
        <v>100</v>
      </c>
    </row>
    <row r="41" spans="1:9" ht="33" customHeight="1">
      <c r="A41" s="10" t="s">
        <v>193</v>
      </c>
      <c r="B41" s="11" t="s">
        <v>28</v>
      </c>
      <c r="C41" s="11" t="s">
        <v>46</v>
      </c>
      <c r="D41" s="11" t="s">
        <v>81</v>
      </c>
      <c r="E41" s="11" t="s">
        <v>192</v>
      </c>
      <c r="F41" s="11"/>
      <c r="G41" s="12">
        <f>SUM(G42)</f>
        <v>36</v>
      </c>
      <c r="H41" s="47">
        <f>SUM(H42)</f>
        <v>33.166</v>
      </c>
      <c r="I41" s="59">
        <f t="shared" si="0"/>
        <v>92.12777777777777</v>
      </c>
    </row>
    <row r="42" spans="1:9" ht="18.75" customHeight="1">
      <c r="A42" s="13" t="s">
        <v>251</v>
      </c>
      <c r="B42" s="14" t="s">
        <v>28</v>
      </c>
      <c r="C42" s="14" t="s">
        <v>46</v>
      </c>
      <c r="D42" s="14" t="s">
        <v>81</v>
      </c>
      <c r="E42" s="14" t="s">
        <v>192</v>
      </c>
      <c r="F42" s="14" t="s">
        <v>190</v>
      </c>
      <c r="G42" s="15">
        <v>36</v>
      </c>
      <c r="H42" s="49">
        <v>33.166</v>
      </c>
      <c r="I42" s="59">
        <f t="shared" si="0"/>
        <v>92.12777777777777</v>
      </c>
    </row>
    <row r="43" spans="1:9" ht="18.75" customHeight="1">
      <c r="A43" s="10" t="s">
        <v>8</v>
      </c>
      <c r="B43" s="11" t="s">
        <v>28</v>
      </c>
      <c r="C43" s="11" t="s">
        <v>46</v>
      </c>
      <c r="D43" s="11" t="s">
        <v>81</v>
      </c>
      <c r="E43" s="11" t="s">
        <v>31</v>
      </c>
      <c r="F43" s="11"/>
      <c r="G43" s="47">
        <f>SUM(G44)</f>
        <v>506.579</v>
      </c>
      <c r="H43" s="47">
        <f>SUM(H44)</f>
        <v>460.962</v>
      </c>
      <c r="I43" s="59">
        <f t="shared" si="0"/>
        <v>90.99508664986112</v>
      </c>
    </row>
    <row r="44" spans="1:9" ht="20.25" customHeight="1">
      <c r="A44" s="13" t="s">
        <v>251</v>
      </c>
      <c r="B44" s="14" t="s">
        <v>28</v>
      </c>
      <c r="C44" s="14" t="s">
        <v>46</v>
      </c>
      <c r="D44" s="14" t="s">
        <v>81</v>
      </c>
      <c r="E44" s="14" t="s">
        <v>31</v>
      </c>
      <c r="F44" s="14" t="s">
        <v>190</v>
      </c>
      <c r="G44" s="49">
        <v>506.579</v>
      </c>
      <c r="H44" s="49">
        <v>460.962</v>
      </c>
      <c r="I44" s="59">
        <f t="shared" si="0"/>
        <v>90.99508664986112</v>
      </c>
    </row>
    <row r="45" spans="1:9" ht="18.75" customHeight="1">
      <c r="A45" s="10" t="s">
        <v>9</v>
      </c>
      <c r="B45" s="11" t="s">
        <v>28</v>
      </c>
      <c r="C45" s="11" t="s">
        <v>46</v>
      </c>
      <c r="D45" s="11" t="s">
        <v>81</v>
      </c>
      <c r="E45" s="11" t="s">
        <v>32</v>
      </c>
      <c r="F45" s="11"/>
      <c r="G45" s="12">
        <f>SUM(G46)</f>
        <v>349.3</v>
      </c>
      <c r="H45" s="12">
        <f>SUM(H46)</f>
        <v>349.3</v>
      </c>
      <c r="I45" s="59">
        <f t="shared" si="0"/>
        <v>100</v>
      </c>
    </row>
    <row r="46" spans="1:9" ht="15" customHeight="1">
      <c r="A46" s="13" t="s">
        <v>251</v>
      </c>
      <c r="B46" s="14" t="s">
        <v>28</v>
      </c>
      <c r="C46" s="14" t="s">
        <v>46</v>
      </c>
      <c r="D46" s="14" t="s">
        <v>81</v>
      </c>
      <c r="E46" s="14" t="s">
        <v>32</v>
      </c>
      <c r="F46" s="14" t="s">
        <v>190</v>
      </c>
      <c r="G46" s="15">
        <v>349.3</v>
      </c>
      <c r="H46" s="15">
        <v>349.3</v>
      </c>
      <c r="I46" s="59">
        <f t="shared" si="0"/>
        <v>100</v>
      </c>
    </row>
    <row r="47" spans="1:9" ht="18.75" customHeight="1">
      <c r="A47" s="10" t="s">
        <v>159</v>
      </c>
      <c r="B47" s="11" t="s">
        <v>28</v>
      </c>
      <c r="C47" s="11" t="s">
        <v>46</v>
      </c>
      <c r="D47" s="11" t="s">
        <v>81</v>
      </c>
      <c r="E47" s="11" t="s">
        <v>160</v>
      </c>
      <c r="F47" s="11"/>
      <c r="G47" s="12">
        <f>SUM(G48)</f>
        <v>4740</v>
      </c>
      <c r="H47" s="47">
        <f>SUM(H48)</f>
        <v>4674.385</v>
      </c>
      <c r="I47" s="59">
        <f t="shared" si="0"/>
        <v>98.61571729957807</v>
      </c>
    </row>
    <row r="48" spans="1:9" ht="15.75" customHeight="1">
      <c r="A48" s="13" t="s">
        <v>11</v>
      </c>
      <c r="B48" s="14" t="s">
        <v>28</v>
      </c>
      <c r="C48" s="14" t="s">
        <v>46</v>
      </c>
      <c r="D48" s="14" t="s">
        <v>81</v>
      </c>
      <c r="E48" s="14" t="s">
        <v>160</v>
      </c>
      <c r="F48" s="14" t="s">
        <v>34</v>
      </c>
      <c r="G48" s="15">
        <v>4740</v>
      </c>
      <c r="H48" s="49">
        <v>4674.385</v>
      </c>
      <c r="I48" s="59">
        <f t="shared" si="0"/>
        <v>98.61571729957807</v>
      </c>
    </row>
    <row r="49" spans="1:9" ht="16.5" customHeight="1">
      <c r="A49" s="6" t="s">
        <v>80</v>
      </c>
      <c r="B49" s="7" t="s">
        <v>28</v>
      </c>
      <c r="C49" s="7" t="s">
        <v>46</v>
      </c>
      <c r="D49" s="7" t="s">
        <v>79</v>
      </c>
      <c r="E49" s="7"/>
      <c r="F49" s="7"/>
      <c r="G49" s="43">
        <f>SUM(G50)</f>
        <v>268.501</v>
      </c>
      <c r="H49" s="43">
        <f>SUM(H50)</f>
        <v>132.865</v>
      </c>
      <c r="I49" s="59">
        <f t="shared" si="0"/>
        <v>49.4839870242569</v>
      </c>
    </row>
    <row r="50" spans="1:9" ht="18.75" customHeight="1">
      <c r="A50" s="10" t="s">
        <v>10</v>
      </c>
      <c r="B50" s="11" t="s">
        <v>28</v>
      </c>
      <c r="C50" s="11" t="s">
        <v>46</v>
      </c>
      <c r="D50" s="11" t="s">
        <v>79</v>
      </c>
      <c r="E50" s="11" t="s">
        <v>33</v>
      </c>
      <c r="F50" s="11"/>
      <c r="G50" s="47">
        <f>SUM(G51)</f>
        <v>268.501</v>
      </c>
      <c r="H50" s="47">
        <f>SUM(H51)</f>
        <v>132.865</v>
      </c>
      <c r="I50" s="59">
        <f t="shared" si="0"/>
        <v>49.4839870242569</v>
      </c>
    </row>
    <row r="51" spans="1:9" ht="15.75">
      <c r="A51" s="13" t="s">
        <v>189</v>
      </c>
      <c r="B51" s="14" t="s">
        <v>28</v>
      </c>
      <c r="C51" s="14" t="s">
        <v>46</v>
      </c>
      <c r="D51" s="14" t="s">
        <v>79</v>
      </c>
      <c r="E51" s="14" t="s">
        <v>33</v>
      </c>
      <c r="F51" s="14" t="s">
        <v>188</v>
      </c>
      <c r="G51" s="49">
        <v>268.501</v>
      </c>
      <c r="H51" s="49">
        <v>132.865</v>
      </c>
      <c r="I51" s="59">
        <f t="shared" si="0"/>
        <v>49.4839870242569</v>
      </c>
    </row>
    <row r="52" spans="1:9" ht="15.75">
      <c r="A52" s="17" t="s">
        <v>20</v>
      </c>
      <c r="B52" s="7" t="s">
        <v>28</v>
      </c>
      <c r="C52" s="7" t="s">
        <v>47</v>
      </c>
      <c r="D52" s="14"/>
      <c r="E52" s="14"/>
      <c r="F52" s="14"/>
      <c r="G52" s="43">
        <f>SUM(G53,G67,G56)</f>
        <v>10519.560000000001</v>
      </c>
      <c r="H52" s="43">
        <f>SUM(H53,H67,H56)</f>
        <v>10166.079</v>
      </c>
      <c r="I52" s="59">
        <f t="shared" si="0"/>
        <v>96.63977390689344</v>
      </c>
    </row>
    <row r="53" spans="1:9" ht="15.75">
      <c r="A53" s="17" t="s">
        <v>164</v>
      </c>
      <c r="B53" s="11" t="s">
        <v>28</v>
      </c>
      <c r="C53" s="7" t="s">
        <v>47</v>
      </c>
      <c r="D53" s="7" t="s">
        <v>62</v>
      </c>
      <c r="E53" s="7"/>
      <c r="F53" s="7"/>
      <c r="G53" s="8">
        <f>SUM(G54)</f>
        <v>2215</v>
      </c>
      <c r="H53" s="8">
        <f>SUM(H54)</f>
        <v>2215</v>
      </c>
      <c r="I53" s="59">
        <f t="shared" si="0"/>
        <v>100</v>
      </c>
    </row>
    <row r="54" spans="1:9" ht="30" customHeight="1">
      <c r="A54" s="16" t="s">
        <v>165</v>
      </c>
      <c r="B54" s="11" t="s">
        <v>28</v>
      </c>
      <c r="C54" s="11" t="s">
        <v>47</v>
      </c>
      <c r="D54" s="11" t="s">
        <v>62</v>
      </c>
      <c r="E54" s="11">
        <v>3170100</v>
      </c>
      <c r="F54" s="11"/>
      <c r="G54" s="12">
        <f>SUM(G55)</f>
        <v>2215</v>
      </c>
      <c r="H54" s="12">
        <f>SUM(H55)</f>
        <v>2215</v>
      </c>
      <c r="I54" s="59">
        <f t="shared" si="0"/>
        <v>100</v>
      </c>
    </row>
    <row r="55" spans="1:9" ht="36.75" customHeight="1">
      <c r="A55" s="18" t="s">
        <v>195</v>
      </c>
      <c r="B55" s="14" t="s">
        <v>28</v>
      </c>
      <c r="C55" s="14" t="s">
        <v>47</v>
      </c>
      <c r="D55" s="14" t="s">
        <v>62</v>
      </c>
      <c r="E55" s="14">
        <v>3170100</v>
      </c>
      <c r="F55" s="14" t="s">
        <v>194</v>
      </c>
      <c r="G55" s="15">
        <v>2215</v>
      </c>
      <c r="H55" s="15">
        <v>2215</v>
      </c>
      <c r="I55" s="59">
        <f t="shared" si="0"/>
        <v>100</v>
      </c>
    </row>
    <row r="56" spans="1:9" ht="18" customHeight="1">
      <c r="A56" s="17" t="s">
        <v>197</v>
      </c>
      <c r="B56" s="7" t="s">
        <v>28</v>
      </c>
      <c r="C56" s="7" t="s">
        <v>47</v>
      </c>
      <c r="D56" s="7" t="s">
        <v>196</v>
      </c>
      <c r="E56" s="7"/>
      <c r="F56" s="7"/>
      <c r="G56" s="8">
        <f>SUM(G57,G65,G59,G62)</f>
        <v>7879.735000000001</v>
      </c>
      <c r="H56" s="43">
        <f>SUM(H57,H65,H59,H62)</f>
        <v>7834.202</v>
      </c>
      <c r="I56" s="59">
        <f t="shared" si="0"/>
        <v>99.42215061800935</v>
      </c>
    </row>
    <row r="57" spans="1:9" ht="30" customHeight="1">
      <c r="A57" s="16" t="s">
        <v>198</v>
      </c>
      <c r="B57" s="11" t="s">
        <v>28</v>
      </c>
      <c r="C57" s="11" t="s">
        <v>47</v>
      </c>
      <c r="D57" s="11" t="s">
        <v>196</v>
      </c>
      <c r="E57" s="11" t="s">
        <v>200</v>
      </c>
      <c r="F57" s="11"/>
      <c r="G57" s="12">
        <f>SUM(G58)</f>
        <v>155.1</v>
      </c>
      <c r="H57" s="47">
        <f>SUM(H58)</f>
        <v>154.571</v>
      </c>
      <c r="I57" s="59">
        <f t="shared" si="0"/>
        <v>99.65892972275951</v>
      </c>
    </row>
    <row r="58" spans="1:9" ht="17.25" customHeight="1">
      <c r="A58" s="18" t="s">
        <v>199</v>
      </c>
      <c r="B58" s="14" t="s">
        <v>28</v>
      </c>
      <c r="C58" s="14" t="s">
        <v>47</v>
      </c>
      <c r="D58" s="14" t="s">
        <v>196</v>
      </c>
      <c r="E58" s="14" t="s">
        <v>200</v>
      </c>
      <c r="F58" s="14" t="s">
        <v>201</v>
      </c>
      <c r="G58" s="15">
        <v>155.1</v>
      </c>
      <c r="H58" s="49">
        <v>154.571</v>
      </c>
      <c r="I58" s="59">
        <f t="shared" si="0"/>
        <v>99.65892972275951</v>
      </c>
    </row>
    <row r="59" spans="1:9" ht="29.25" customHeight="1">
      <c r="A59" s="16" t="s">
        <v>286</v>
      </c>
      <c r="B59" s="11" t="s">
        <v>28</v>
      </c>
      <c r="C59" s="11" t="s">
        <v>47</v>
      </c>
      <c r="D59" s="11" t="s">
        <v>196</v>
      </c>
      <c r="E59" s="11" t="s">
        <v>292</v>
      </c>
      <c r="F59" s="11"/>
      <c r="G59" s="25">
        <f>SUM(G60)</f>
        <v>25</v>
      </c>
      <c r="H59" s="35">
        <f>SUM(H60)</f>
        <v>0</v>
      </c>
      <c r="I59" s="59">
        <f t="shared" si="0"/>
        <v>0</v>
      </c>
    </row>
    <row r="60" spans="1:9" ht="17.25" customHeight="1">
      <c r="A60" s="16" t="s">
        <v>287</v>
      </c>
      <c r="B60" s="11" t="s">
        <v>28</v>
      </c>
      <c r="C60" s="11" t="s">
        <v>47</v>
      </c>
      <c r="D60" s="11" t="s">
        <v>196</v>
      </c>
      <c r="E60" s="11" t="s">
        <v>293</v>
      </c>
      <c r="F60" s="14"/>
      <c r="G60" s="25">
        <f>SUM(G61)</f>
        <v>25</v>
      </c>
      <c r="H60" s="35">
        <f>SUM(H61)</f>
        <v>0</v>
      </c>
      <c r="I60" s="59">
        <f t="shared" si="0"/>
        <v>0</v>
      </c>
    </row>
    <row r="61" spans="1:9" ht="17.25" customHeight="1">
      <c r="A61" s="18" t="s">
        <v>288</v>
      </c>
      <c r="B61" s="14" t="s">
        <v>28</v>
      </c>
      <c r="C61" s="14" t="s">
        <v>47</v>
      </c>
      <c r="D61" s="14" t="s">
        <v>196</v>
      </c>
      <c r="E61" s="14" t="s">
        <v>293</v>
      </c>
      <c r="F61" s="14" t="s">
        <v>208</v>
      </c>
      <c r="G61" s="21">
        <v>25</v>
      </c>
      <c r="H61" s="36"/>
      <c r="I61" s="59">
        <f t="shared" si="0"/>
        <v>0</v>
      </c>
    </row>
    <row r="62" spans="1:9" ht="17.25" customHeight="1">
      <c r="A62" s="16" t="s">
        <v>289</v>
      </c>
      <c r="B62" s="11" t="s">
        <v>28</v>
      </c>
      <c r="C62" s="11" t="s">
        <v>47</v>
      </c>
      <c r="D62" s="11" t="s">
        <v>196</v>
      </c>
      <c r="E62" s="11" t="s">
        <v>294</v>
      </c>
      <c r="F62" s="11"/>
      <c r="G62" s="35">
        <f>SUM(G63,G64)</f>
        <v>7679.635</v>
      </c>
      <c r="H62" s="35">
        <f>SUM(H63,H64)</f>
        <v>7679.631</v>
      </c>
      <c r="I62" s="59">
        <f t="shared" si="0"/>
        <v>99.99994791419124</v>
      </c>
    </row>
    <row r="63" spans="1:9" ht="33.75" customHeight="1">
      <c r="A63" s="32" t="s">
        <v>290</v>
      </c>
      <c r="B63" s="14" t="s">
        <v>28</v>
      </c>
      <c r="C63" s="14" t="s">
        <v>47</v>
      </c>
      <c r="D63" s="14" t="s">
        <v>196</v>
      </c>
      <c r="E63" s="14" t="s">
        <v>294</v>
      </c>
      <c r="F63" s="14" t="s">
        <v>271</v>
      </c>
      <c r="G63" s="36">
        <v>7602.835</v>
      </c>
      <c r="H63" s="36">
        <v>7602.835</v>
      </c>
      <c r="I63" s="59">
        <f t="shared" si="0"/>
        <v>100</v>
      </c>
    </row>
    <row r="64" spans="1:9" ht="23.25" customHeight="1">
      <c r="A64" s="32" t="s">
        <v>291</v>
      </c>
      <c r="B64" s="14" t="s">
        <v>28</v>
      </c>
      <c r="C64" s="14" t="s">
        <v>47</v>
      </c>
      <c r="D64" s="14" t="s">
        <v>196</v>
      </c>
      <c r="E64" s="14" t="s">
        <v>294</v>
      </c>
      <c r="F64" s="14" t="s">
        <v>271</v>
      </c>
      <c r="G64" s="21">
        <v>76.8</v>
      </c>
      <c r="H64" s="36">
        <v>76.796</v>
      </c>
      <c r="I64" s="59">
        <f t="shared" si="0"/>
        <v>99.99479166666669</v>
      </c>
    </row>
    <row r="65" spans="1:9" ht="37.5" customHeight="1">
      <c r="A65" s="16" t="s">
        <v>202</v>
      </c>
      <c r="B65" s="11" t="s">
        <v>28</v>
      </c>
      <c r="C65" s="11" t="s">
        <v>47</v>
      </c>
      <c r="D65" s="11" t="s">
        <v>196</v>
      </c>
      <c r="E65" s="11" t="s">
        <v>203</v>
      </c>
      <c r="F65" s="11"/>
      <c r="G65" s="12">
        <f>SUM(G66)</f>
        <v>20</v>
      </c>
      <c r="H65" s="47">
        <f>SUM(H66)</f>
        <v>0</v>
      </c>
      <c r="I65" s="59">
        <f t="shared" si="0"/>
        <v>0</v>
      </c>
    </row>
    <row r="66" spans="1:9" ht="21" customHeight="1">
      <c r="A66" s="18" t="s">
        <v>251</v>
      </c>
      <c r="B66" s="14" t="s">
        <v>28</v>
      </c>
      <c r="C66" s="14" t="s">
        <v>47</v>
      </c>
      <c r="D66" s="14" t="s">
        <v>196</v>
      </c>
      <c r="E66" s="14" t="s">
        <v>203</v>
      </c>
      <c r="F66" s="14" t="s">
        <v>190</v>
      </c>
      <c r="G66" s="15">
        <v>20</v>
      </c>
      <c r="H66" s="49"/>
      <c r="I66" s="59">
        <f t="shared" si="0"/>
        <v>0</v>
      </c>
    </row>
    <row r="67" spans="1:9" ht="19.5" customHeight="1">
      <c r="A67" s="6" t="s">
        <v>94</v>
      </c>
      <c r="B67" s="7" t="s">
        <v>28</v>
      </c>
      <c r="C67" s="7" t="s">
        <v>47</v>
      </c>
      <c r="D67" s="7" t="s">
        <v>53</v>
      </c>
      <c r="E67" s="7"/>
      <c r="F67" s="7"/>
      <c r="G67" s="43">
        <f>SUM(G68,G76)</f>
        <v>424.825</v>
      </c>
      <c r="H67" s="43">
        <f>SUM(H68,H76)</f>
        <v>116.87700000000001</v>
      </c>
      <c r="I67" s="59">
        <f t="shared" si="0"/>
        <v>27.51179897604896</v>
      </c>
    </row>
    <row r="68" spans="1:9" ht="18.75" customHeight="1">
      <c r="A68" s="10" t="s">
        <v>95</v>
      </c>
      <c r="B68" s="11" t="s">
        <v>28</v>
      </c>
      <c r="C68" s="11" t="s">
        <v>47</v>
      </c>
      <c r="D68" s="11" t="s">
        <v>53</v>
      </c>
      <c r="E68" s="11" t="s">
        <v>88</v>
      </c>
      <c r="F68" s="11"/>
      <c r="G68" s="12">
        <f>SUM(G69,G71,G74)</f>
        <v>257.7</v>
      </c>
      <c r="H68" s="47">
        <f>SUM(H69,H71,H74)</f>
        <v>29.918</v>
      </c>
      <c r="I68" s="59">
        <f t="shared" si="0"/>
        <v>11.609623593325573</v>
      </c>
    </row>
    <row r="69" spans="1:9" ht="33.75" customHeight="1">
      <c r="A69" s="10" t="s">
        <v>97</v>
      </c>
      <c r="B69" s="11" t="s">
        <v>28</v>
      </c>
      <c r="C69" s="11" t="s">
        <v>47</v>
      </c>
      <c r="D69" s="11" t="s">
        <v>53</v>
      </c>
      <c r="E69" s="11" t="s">
        <v>96</v>
      </c>
      <c r="F69" s="11"/>
      <c r="G69" s="12">
        <f>SUM(G70)</f>
        <v>30</v>
      </c>
      <c r="H69" s="47">
        <f>SUM(H70)</f>
        <v>23.918</v>
      </c>
      <c r="I69" s="59">
        <f t="shared" si="0"/>
        <v>79.72666666666667</v>
      </c>
    </row>
    <row r="70" spans="1:9" ht="21" customHeight="1">
      <c r="A70" s="13" t="s">
        <v>251</v>
      </c>
      <c r="B70" s="14" t="s">
        <v>28</v>
      </c>
      <c r="C70" s="14" t="s">
        <v>47</v>
      </c>
      <c r="D70" s="14" t="s">
        <v>53</v>
      </c>
      <c r="E70" s="14" t="s">
        <v>96</v>
      </c>
      <c r="F70" s="14" t="s">
        <v>190</v>
      </c>
      <c r="G70" s="15">
        <v>30</v>
      </c>
      <c r="H70" s="49">
        <v>23.918</v>
      </c>
      <c r="I70" s="59">
        <f t="shared" si="0"/>
        <v>79.72666666666667</v>
      </c>
    </row>
    <row r="71" spans="1:9" ht="35.25" customHeight="1">
      <c r="A71" s="10" t="s">
        <v>204</v>
      </c>
      <c r="B71" s="11" t="s">
        <v>28</v>
      </c>
      <c r="C71" s="11" t="s">
        <v>47</v>
      </c>
      <c r="D71" s="11" t="s">
        <v>53</v>
      </c>
      <c r="E71" s="11" t="s">
        <v>206</v>
      </c>
      <c r="F71" s="11"/>
      <c r="G71" s="12">
        <f>SUM(G72:G73)</f>
        <v>206</v>
      </c>
      <c r="H71" s="12">
        <f>SUM(H72:H73)</f>
        <v>6</v>
      </c>
      <c r="I71" s="59">
        <f t="shared" si="0"/>
        <v>2.912621359223301</v>
      </c>
    </row>
    <row r="72" spans="1:9" ht="20.25" customHeight="1">
      <c r="A72" s="13" t="s">
        <v>251</v>
      </c>
      <c r="B72" s="14" t="s">
        <v>28</v>
      </c>
      <c r="C72" s="14" t="s">
        <v>47</v>
      </c>
      <c r="D72" s="14" t="s">
        <v>53</v>
      </c>
      <c r="E72" s="14" t="s">
        <v>206</v>
      </c>
      <c r="F72" s="14" t="s">
        <v>190</v>
      </c>
      <c r="G72" s="15">
        <v>6</v>
      </c>
      <c r="H72" s="15">
        <v>6</v>
      </c>
      <c r="I72" s="59">
        <f t="shared" si="0"/>
        <v>100</v>
      </c>
    </row>
    <row r="73" spans="1:9" ht="35.25" customHeight="1">
      <c r="A73" s="18" t="s">
        <v>195</v>
      </c>
      <c r="B73" s="14" t="s">
        <v>28</v>
      </c>
      <c r="C73" s="14" t="s">
        <v>47</v>
      </c>
      <c r="D73" s="14" t="s">
        <v>53</v>
      </c>
      <c r="E73" s="14" t="s">
        <v>206</v>
      </c>
      <c r="F73" s="14" t="s">
        <v>194</v>
      </c>
      <c r="G73" s="15">
        <v>200</v>
      </c>
      <c r="H73" s="49"/>
      <c r="I73" s="59">
        <f aca="true" t="shared" si="1" ref="I73:I132">H73/G73*100</f>
        <v>0</v>
      </c>
    </row>
    <row r="74" spans="1:9" ht="33.75" customHeight="1">
      <c r="A74" s="10" t="s">
        <v>205</v>
      </c>
      <c r="B74" s="11" t="s">
        <v>28</v>
      </c>
      <c r="C74" s="11" t="s">
        <v>47</v>
      </c>
      <c r="D74" s="11" t="s">
        <v>53</v>
      </c>
      <c r="E74" s="11" t="s">
        <v>207</v>
      </c>
      <c r="F74" s="11"/>
      <c r="G74" s="12">
        <f>SUM(G75)</f>
        <v>21.7</v>
      </c>
      <c r="H74" s="47">
        <f>SUM(H75)</f>
        <v>0</v>
      </c>
      <c r="I74" s="59">
        <f t="shared" si="1"/>
        <v>0</v>
      </c>
    </row>
    <row r="75" spans="1:9" ht="16.5" customHeight="1">
      <c r="A75" s="13" t="s">
        <v>251</v>
      </c>
      <c r="B75" s="14" t="s">
        <v>28</v>
      </c>
      <c r="C75" s="14" t="s">
        <v>47</v>
      </c>
      <c r="D75" s="14" t="s">
        <v>53</v>
      </c>
      <c r="E75" s="14" t="s">
        <v>207</v>
      </c>
      <c r="F75" s="14" t="s">
        <v>190</v>
      </c>
      <c r="G75" s="15">
        <v>21.7</v>
      </c>
      <c r="H75" s="49"/>
      <c r="I75" s="59">
        <f t="shared" si="1"/>
        <v>0</v>
      </c>
    </row>
    <row r="76" spans="1:9" ht="21.75" customHeight="1">
      <c r="A76" s="10" t="s">
        <v>38</v>
      </c>
      <c r="B76" s="11" t="s">
        <v>28</v>
      </c>
      <c r="C76" s="11" t="s">
        <v>47</v>
      </c>
      <c r="D76" s="11" t="s">
        <v>53</v>
      </c>
      <c r="E76" s="11" t="s">
        <v>39</v>
      </c>
      <c r="F76" s="11"/>
      <c r="G76" s="47">
        <f>SUM(G77)</f>
        <v>167.125</v>
      </c>
      <c r="H76" s="47">
        <f>SUM(H77)</f>
        <v>86.959</v>
      </c>
      <c r="I76" s="59">
        <f t="shared" si="1"/>
        <v>52.03231114435303</v>
      </c>
    </row>
    <row r="77" spans="1:9" ht="20.25" customHeight="1">
      <c r="A77" s="10" t="s">
        <v>40</v>
      </c>
      <c r="B77" s="11" t="s">
        <v>28</v>
      </c>
      <c r="C77" s="11" t="s">
        <v>47</v>
      </c>
      <c r="D77" s="11" t="s">
        <v>53</v>
      </c>
      <c r="E77" s="11" t="s">
        <v>41</v>
      </c>
      <c r="F77" s="11"/>
      <c r="G77" s="47">
        <f>SUM(G78)</f>
        <v>167.125</v>
      </c>
      <c r="H77" s="47">
        <f>SUM(H78)</f>
        <v>86.959</v>
      </c>
      <c r="I77" s="59">
        <f t="shared" si="1"/>
        <v>52.03231114435303</v>
      </c>
    </row>
    <row r="78" spans="1:9" ht="15" customHeight="1">
      <c r="A78" s="13" t="s">
        <v>251</v>
      </c>
      <c r="B78" s="14" t="s">
        <v>28</v>
      </c>
      <c r="C78" s="14" t="s">
        <v>47</v>
      </c>
      <c r="D78" s="14" t="s">
        <v>53</v>
      </c>
      <c r="E78" s="14" t="s">
        <v>41</v>
      </c>
      <c r="F78" s="14" t="s">
        <v>190</v>
      </c>
      <c r="G78" s="49">
        <v>167.125</v>
      </c>
      <c r="H78" s="49">
        <v>86.959</v>
      </c>
      <c r="I78" s="59">
        <f t="shared" si="1"/>
        <v>52.03231114435303</v>
      </c>
    </row>
    <row r="79" spans="1:9" ht="15.75" customHeight="1">
      <c r="A79" s="17" t="s">
        <v>114</v>
      </c>
      <c r="B79" s="7" t="s">
        <v>28</v>
      </c>
      <c r="C79" s="7" t="s">
        <v>50</v>
      </c>
      <c r="D79" s="14"/>
      <c r="E79" s="14"/>
      <c r="F79" s="14"/>
      <c r="G79" s="43">
        <f>SUM(G92,G87,G80)</f>
        <v>12280.312</v>
      </c>
      <c r="H79" s="43">
        <f>SUM(H92,H87,H80)</f>
        <v>12279.399000000001</v>
      </c>
      <c r="I79" s="59">
        <f t="shared" si="1"/>
        <v>99.99256533547357</v>
      </c>
    </row>
    <row r="80" spans="1:9" ht="15.75" customHeight="1">
      <c r="A80" s="30" t="s">
        <v>262</v>
      </c>
      <c r="B80" s="7" t="s">
        <v>28</v>
      </c>
      <c r="C80" s="37" t="s">
        <v>50</v>
      </c>
      <c r="D80" s="38" t="s">
        <v>268</v>
      </c>
      <c r="E80" s="37"/>
      <c r="F80" s="7"/>
      <c r="G80" s="34">
        <f>SUM(G81)</f>
        <v>4930.871</v>
      </c>
      <c r="H80" s="34">
        <f>SUM(H81)</f>
        <v>4930.871</v>
      </c>
      <c r="I80" s="59">
        <f t="shared" si="1"/>
        <v>100</v>
      </c>
    </row>
    <row r="81" spans="1:9" ht="36" customHeight="1">
      <c r="A81" s="31" t="s">
        <v>263</v>
      </c>
      <c r="B81" s="11" t="s">
        <v>28</v>
      </c>
      <c r="C81" s="39" t="s">
        <v>50</v>
      </c>
      <c r="D81" s="40" t="s">
        <v>268</v>
      </c>
      <c r="E81" s="39" t="s">
        <v>269</v>
      </c>
      <c r="F81" s="7"/>
      <c r="G81" s="35">
        <f>SUM(G82,G84)</f>
        <v>4930.871</v>
      </c>
      <c r="H81" s="35">
        <f>SUM(H82,H84)</f>
        <v>4930.871</v>
      </c>
      <c r="I81" s="59">
        <f t="shared" si="1"/>
        <v>100</v>
      </c>
    </row>
    <row r="82" spans="1:9" ht="66" customHeight="1">
      <c r="A82" s="31" t="s">
        <v>264</v>
      </c>
      <c r="B82" s="11" t="s">
        <v>28</v>
      </c>
      <c r="C82" s="39" t="s">
        <v>50</v>
      </c>
      <c r="D82" s="40" t="s">
        <v>268</v>
      </c>
      <c r="E82" s="39" t="s">
        <v>270</v>
      </c>
      <c r="F82" s="7"/>
      <c r="G82" s="35">
        <f>SUM(G83)</f>
        <v>3760.437</v>
      </c>
      <c r="H82" s="35">
        <f>SUM(H83)</f>
        <v>3760.437</v>
      </c>
      <c r="I82" s="59">
        <f t="shared" si="1"/>
        <v>100</v>
      </c>
    </row>
    <row r="83" spans="1:9" ht="21" customHeight="1">
      <c r="A83" s="32" t="s">
        <v>265</v>
      </c>
      <c r="B83" s="14" t="s">
        <v>28</v>
      </c>
      <c r="C83" s="41" t="s">
        <v>50</v>
      </c>
      <c r="D83" s="42" t="s">
        <v>268</v>
      </c>
      <c r="E83" s="41" t="s">
        <v>285</v>
      </c>
      <c r="F83" s="14" t="s">
        <v>271</v>
      </c>
      <c r="G83" s="36">
        <v>3760.437</v>
      </c>
      <c r="H83" s="36">
        <v>3760.437</v>
      </c>
      <c r="I83" s="59">
        <f t="shared" si="1"/>
        <v>100</v>
      </c>
    </row>
    <row r="84" spans="1:9" ht="30" customHeight="1">
      <c r="A84" s="31" t="s">
        <v>266</v>
      </c>
      <c r="B84" s="11" t="s">
        <v>28</v>
      </c>
      <c r="C84" s="39" t="s">
        <v>50</v>
      </c>
      <c r="D84" s="40" t="s">
        <v>268</v>
      </c>
      <c r="E84" s="39" t="s">
        <v>272</v>
      </c>
      <c r="F84" s="39"/>
      <c r="G84" s="35">
        <f>SUM(G85:G86)</f>
        <v>1170.434</v>
      </c>
      <c r="H84" s="35">
        <f>SUM(H85:H86)</f>
        <v>1170.434</v>
      </c>
      <c r="I84" s="59">
        <f t="shared" si="1"/>
        <v>100</v>
      </c>
    </row>
    <row r="85" spans="1:9" ht="18" customHeight="1">
      <c r="A85" s="32" t="s">
        <v>265</v>
      </c>
      <c r="B85" s="14" t="s">
        <v>28</v>
      </c>
      <c r="C85" s="41" t="s">
        <v>50</v>
      </c>
      <c r="D85" s="42" t="s">
        <v>268</v>
      </c>
      <c r="E85" s="41" t="s">
        <v>272</v>
      </c>
      <c r="F85" s="41" t="s">
        <v>271</v>
      </c>
      <c r="G85" s="36">
        <v>828.754</v>
      </c>
      <c r="H85" s="36">
        <v>828.754</v>
      </c>
      <c r="I85" s="59">
        <f t="shared" si="1"/>
        <v>100</v>
      </c>
    </row>
    <row r="86" spans="1:9" ht="20.25" customHeight="1">
      <c r="A86" s="33" t="s">
        <v>267</v>
      </c>
      <c r="B86" s="14" t="s">
        <v>28</v>
      </c>
      <c r="C86" s="41" t="s">
        <v>50</v>
      </c>
      <c r="D86" s="42" t="s">
        <v>268</v>
      </c>
      <c r="E86" s="41" t="s">
        <v>272</v>
      </c>
      <c r="F86" s="41" t="s">
        <v>190</v>
      </c>
      <c r="G86" s="36">
        <v>341.68</v>
      </c>
      <c r="H86" s="36">
        <v>341.68</v>
      </c>
      <c r="I86" s="59">
        <f t="shared" si="1"/>
        <v>100</v>
      </c>
    </row>
    <row r="87" spans="1:9" ht="15.75" customHeight="1">
      <c r="A87" s="17" t="s">
        <v>120</v>
      </c>
      <c r="B87" s="7" t="s">
        <v>28</v>
      </c>
      <c r="C87" s="7" t="s">
        <v>121</v>
      </c>
      <c r="D87" s="7"/>
      <c r="E87" s="7"/>
      <c r="F87" s="14"/>
      <c r="G87" s="8">
        <f>SUM(G88)</f>
        <v>5183.2</v>
      </c>
      <c r="H87" s="43">
        <f>SUM(H88)</f>
        <v>5183.146000000001</v>
      </c>
      <c r="I87" s="59">
        <f t="shared" si="1"/>
        <v>99.99895817255751</v>
      </c>
    </row>
    <row r="88" spans="1:9" ht="21.75" customHeight="1">
      <c r="A88" s="16" t="s">
        <v>252</v>
      </c>
      <c r="B88" s="11" t="s">
        <v>28</v>
      </c>
      <c r="C88" s="11" t="s">
        <v>50</v>
      </c>
      <c r="D88" s="11" t="s">
        <v>121</v>
      </c>
      <c r="E88" s="11" t="s">
        <v>36</v>
      </c>
      <c r="F88" s="14"/>
      <c r="G88" s="12">
        <f>SUM(G89,G90:G91)</f>
        <v>5183.2</v>
      </c>
      <c r="H88" s="47">
        <f>SUM(H89,H90:H91)</f>
        <v>5183.146000000001</v>
      </c>
      <c r="I88" s="59">
        <f t="shared" si="1"/>
        <v>99.99895817255751</v>
      </c>
    </row>
    <row r="89" spans="1:9" ht="15.75" customHeight="1">
      <c r="A89" s="18" t="s">
        <v>282</v>
      </c>
      <c r="B89" s="14" t="s">
        <v>28</v>
      </c>
      <c r="C89" s="14" t="s">
        <v>50</v>
      </c>
      <c r="D89" s="14" t="s">
        <v>121</v>
      </c>
      <c r="E89" s="14" t="s">
        <v>36</v>
      </c>
      <c r="F89" s="14" t="s">
        <v>208</v>
      </c>
      <c r="G89" s="15">
        <v>1153.6</v>
      </c>
      <c r="H89" s="49">
        <v>1153.546</v>
      </c>
      <c r="I89" s="59">
        <f t="shared" si="1"/>
        <v>99.99531900138697</v>
      </c>
    </row>
    <row r="90" spans="1:9" ht="15.75" customHeight="1">
      <c r="A90" s="18" t="s">
        <v>284</v>
      </c>
      <c r="B90" s="14" t="s">
        <v>28</v>
      </c>
      <c r="C90" s="14" t="s">
        <v>50</v>
      </c>
      <c r="D90" s="14" t="s">
        <v>121</v>
      </c>
      <c r="E90" s="14" t="s">
        <v>36</v>
      </c>
      <c r="F90" s="14" t="s">
        <v>208</v>
      </c>
      <c r="G90" s="15">
        <v>2670.5</v>
      </c>
      <c r="H90" s="15">
        <v>2670.5</v>
      </c>
      <c r="I90" s="59">
        <f t="shared" si="1"/>
        <v>100</v>
      </c>
    </row>
    <row r="91" spans="1:9" ht="15.75" customHeight="1">
      <c r="A91" s="18" t="s">
        <v>283</v>
      </c>
      <c r="B91" s="14" t="s">
        <v>28</v>
      </c>
      <c r="C91" s="14" t="s">
        <v>50</v>
      </c>
      <c r="D91" s="14" t="s">
        <v>121</v>
      </c>
      <c r="E91" s="14" t="s">
        <v>36</v>
      </c>
      <c r="F91" s="14" t="s">
        <v>208</v>
      </c>
      <c r="G91" s="15">
        <v>1359.1</v>
      </c>
      <c r="H91" s="15">
        <v>1359.1</v>
      </c>
      <c r="I91" s="59">
        <f t="shared" si="1"/>
        <v>100</v>
      </c>
    </row>
    <row r="92" spans="1:9" ht="26.25" customHeight="1">
      <c r="A92" s="17" t="s">
        <v>115</v>
      </c>
      <c r="B92" s="7" t="s">
        <v>28</v>
      </c>
      <c r="C92" s="7" t="s">
        <v>98</v>
      </c>
      <c r="D92" s="7"/>
      <c r="E92" s="7"/>
      <c r="F92" s="14"/>
      <c r="G92" s="43">
        <f>SUM(G93)</f>
        <v>2166.241</v>
      </c>
      <c r="H92" s="43">
        <f>SUM(H93)</f>
        <v>2165.382</v>
      </c>
      <c r="I92" s="59">
        <f t="shared" si="1"/>
        <v>99.96034605567894</v>
      </c>
    </row>
    <row r="93" spans="1:9" ht="23.25" customHeight="1">
      <c r="A93" s="16" t="s">
        <v>153</v>
      </c>
      <c r="B93" s="11" t="s">
        <v>28</v>
      </c>
      <c r="C93" s="11" t="s">
        <v>50</v>
      </c>
      <c r="D93" s="11" t="s">
        <v>98</v>
      </c>
      <c r="E93" s="11" t="s">
        <v>152</v>
      </c>
      <c r="F93" s="14"/>
      <c r="G93" s="47">
        <f>SUM(G94)</f>
        <v>2166.241</v>
      </c>
      <c r="H93" s="47">
        <f>SUM(H94)</f>
        <v>2165.382</v>
      </c>
      <c r="I93" s="59">
        <f t="shared" si="1"/>
        <v>99.96034605567894</v>
      </c>
    </row>
    <row r="94" spans="1:9" ht="19.5" customHeight="1">
      <c r="A94" s="13" t="s">
        <v>251</v>
      </c>
      <c r="B94" s="14" t="s">
        <v>28</v>
      </c>
      <c r="C94" s="14" t="s">
        <v>98</v>
      </c>
      <c r="D94" s="14" t="s">
        <v>98</v>
      </c>
      <c r="E94" s="14" t="s">
        <v>152</v>
      </c>
      <c r="F94" s="14" t="s">
        <v>190</v>
      </c>
      <c r="G94" s="49">
        <v>2166.241</v>
      </c>
      <c r="H94" s="49">
        <v>2165.382</v>
      </c>
      <c r="I94" s="59">
        <f t="shared" si="1"/>
        <v>99.96034605567894</v>
      </c>
    </row>
    <row r="95" spans="1:9" ht="15.75">
      <c r="A95" s="6" t="s">
        <v>17</v>
      </c>
      <c r="B95" s="7" t="s">
        <v>28</v>
      </c>
      <c r="C95" s="7" t="s">
        <v>48</v>
      </c>
      <c r="D95" s="7" t="s">
        <v>54</v>
      </c>
      <c r="E95" s="7"/>
      <c r="F95" s="7"/>
      <c r="G95" s="44">
        <f>SUM(G96)</f>
        <v>38.86</v>
      </c>
      <c r="H95" s="44">
        <f>SUM(H96)</f>
        <v>38.86</v>
      </c>
      <c r="I95" s="59">
        <f t="shared" si="1"/>
        <v>100</v>
      </c>
    </row>
    <row r="96" spans="1:9" ht="32.25" customHeight="1">
      <c r="A96" s="10" t="s">
        <v>210</v>
      </c>
      <c r="B96" s="11" t="s">
        <v>28</v>
      </c>
      <c r="C96" s="11" t="s">
        <v>48</v>
      </c>
      <c r="D96" s="11" t="s">
        <v>54</v>
      </c>
      <c r="E96" s="11" t="s">
        <v>209</v>
      </c>
      <c r="F96" s="11"/>
      <c r="G96" s="45">
        <f>SUM(G97)</f>
        <v>38.86</v>
      </c>
      <c r="H96" s="45">
        <f>SUM(H97)</f>
        <v>38.86</v>
      </c>
      <c r="I96" s="59">
        <f t="shared" si="1"/>
        <v>100</v>
      </c>
    </row>
    <row r="97" spans="1:9" ht="20.25" customHeight="1">
      <c r="A97" s="13" t="s">
        <v>251</v>
      </c>
      <c r="B97" s="14" t="s">
        <v>28</v>
      </c>
      <c r="C97" s="14" t="s">
        <v>48</v>
      </c>
      <c r="D97" s="14" t="s">
        <v>54</v>
      </c>
      <c r="E97" s="14" t="s">
        <v>209</v>
      </c>
      <c r="F97" s="14" t="s">
        <v>190</v>
      </c>
      <c r="G97" s="48">
        <v>38.86</v>
      </c>
      <c r="H97" s="48">
        <v>38.86</v>
      </c>
      <c r="I97" s="59">
        <f t="shared" si="1"/>
        <v>100</v>
      </c>
    </row>
    <row r="98" spans="1:9" ht="15.75">
      <c r="A98" s="17" t="s">
        <v>166</v>
      </c>
      <c r="B98" s="7" t="s">
        <v>28</v>
      </c>
      <c r="C98" s="7" t="s">
        <v>64</v>
      </c>
      <c r="D98" s="14"/>
      <c r="E98" s="14"/>
      <c r="F98" s="14"/>
      <c r="G98" s="8">
        <f>SUM(G99)</f>
        <v>1634</v>
      </c>
      <c r="H98" s="43">
        <f>SUM(H99)</f>
        <v>1536.449</v>
      </c>
      <c r="I98" s="59">
        <f t="shared" si="1"/>
        <v>94.02992656058751</v>
      </c>
    </row>
    <row r="99" spans="1:9" ht="20.25" customHeight="1">
      <c r="A99" s="17" t="s">
        <v>117</v>
      </c>
      <c r="B99" s="11" t="s">
        <v>28</v>
      </c>
      <c r="C99" s="7" t="s">
        <v>64</v>
      </c>
      <c r="D99" s="7" t="s">
        <v>109</v>
      </c>
      <c r="E99" s="7"/>
      <c r="F99" s="7"/>
      <c r="G99" s="8">
        <f>SUM(G100,G102)</f>
        <v>1634</v>
      </c>
      <c r="H99" s="43">
        <f>SUM(H100,H102)</f>
        <v>1536.449</v>
      </c>
      <c r="I99" s="59">
        <f t="shared" si="1"/>
        <v>94.02992656058751</v>
      </c>
    </row>
    <row r="100" spans="1:9" ht="15.75">
      <c r="A100" s="16" t="s">
        <v>143</v>
      </c>
      <c r="B100" s="11" t="s">
        <v>28</v>
      </c>
      <c r="C100" s="11" t="s">
        <v>64</v>
      </c>
      <c r="D100" s="11" t="s">
        <v>109</v>
      </c>
      <c r="E100" s="11" t="s">
        <v>30</v>
      </c>
      <c r="F100" s="11"/>
      <c r="G100" s="12">
        <f>SUM(G101)</f>
        <v>1554</v>
      </c>
      <c r="H100" s="47">
        <f>SUM(H101)</f>
        <v>1507.439</v>
      </c>
      <c r="I100" s="59">
        <f t="shared" si="1"/>
        <v>97.00379665379666</v>
      </c>
    </row>
    <row r="101" spans="1:9" ht="15.75" customHeight="1">
      <c r="A101" s="13" t="s">
        <v>251</v>
      </c>
      <c r="B101" s="14" t="s">
        <v>28</v>
      </c>
      <c r="C101" s="14" t="s">
        <v>64</v>
      </c>
      <c r="D101" s="14" t="s">
        <v>109</v>
      </c>
      <c r="E101" s="14" t="s">
        <v>30</v>
      </c>
      <c r="F101" s="14" t="s">
        <v>190</v>
      </c>
      <c r="G101" s="15">
        <v>1554</v>
      </c>
      <c r="H101" s="49">
        <v>1507.439</v>
      </c>
      <c r="I101" s="59">
        <f t="shared" si="1"/>
        <v>97.00379665379666</v>
      </c>
    </row>
    <row r="102" spans="1:9" ht="30" customHeight="1">
      <c r="A102" s="16" t="s">
        <v>274</v>
      </c>
      <c r="B102" s="11" t="s">
        <v>28</v>
      </c>
      <c r="C102" s="11" t="s">
        <v>64</v>
      </c>
      <c r="D102" s="11" t="s">
        <v>109</v>
      </c>
      <c r="E102" s="11" t="s">
        <v>273</v>
      </c>
      <c r="F102" s="14"/>
      <c r="G102" s="15">
        <f>SUM(G103)</f>
        <v>80</v>
      </c>
      <c r="H102" s="49">
        <f>SUM(H103)</f>
        <v>29.01</v>
      </c>
      <c r="I102" s="59">
        <f t="shared" si="1"/>
        <v>36.2625</v>
      </c>
    </row>
    <row r="103" spans="1:9" ht="17.25" customHeight="1">
      <c r="A103" s="13" t="s">
        <v>251</v>
      </c>
      <c r="B103" s="14" t="s">
        <v>28</v>
      </c>
      <c r="C103" s="14" t="s">
        <v>64</v>
      </c>
      <c r="D103" s="14" t="s">
        <v>109</v>
      </c>
      <c r="E103" s="14" t="s">
        <v>273</v>
      </c>
      <c r="F103" s="14" t="s">
        <v>190</v>
      </c>
      <c r="G103" s="15">
        <v>80</v>
      </c>
      <c r="H103" s="49">
        <v>29.01</v>
      </c>
      <c r="I103" s="59">
        <f t="shared" si="1"/>
        <v>36.2625</v>
      </c>
    </row>
    <row r="104" spans="1:9" ht="15.75">
      <c r="A104" s="6" t="s">
        <v>122</v>
      </c>
      <c r="B104" s="7" t="s">
        <v>28</v>
      </c>
      <c r="C104" s="7" t="s">
        <v>49</v>
      </c>
      <c r="D104" s="7"/>
      <c r="E104" s="7"/>
      <c r="F104" s="7"/>
      <c r="G104" s="43">
        <f>SUM(G105,G119,G137)</f>
        <v>13911.362000000001</v>
      </c>
      <c r="H104" s="43">
        <f>SUM(H105,H119,H137)</f>
        <v>13081.309000000003</v>
      </c>
      <c r="I104" s="59">
        <f t="shared" si="1"/>
        <v>94.03327294624353</v>
      </c>
    </row>
    <row r="105" spans="1:9" ht="15.75">
      <c r="A105" s="6" t="s">
        <v>123</v>
      </c>
      <c r="B105" s="7" t="s">
        <v>28</v>
      </c>
      <c r="C105" s="7" t="s">
        <v>49</v>
      </c>
      <c r="D105" s="7" t="s">
        <v>55</v>
      </c>
      <c r="E105" s="7"/>
      <c r="F105" s="7"/>
      <c r="G105" s="43">
        <f>SUM(G106,G115,G117,G111)</f>
        <v>7856.9619999999995</v>
      </c>
      <c r="H105" s="43">
        <f>SUM(H106,H115,H117,H111)</f>
        <v>7363.032000000001</v>
      </c>
      <c r="I105" s="59">
        <f t="shared" si="1"/>
        <v>93.71347347740769</v>
      </c>
    </row>
    <row r="106" spans="1:9" ht="23.25" customHeight="1">
      <c r="A106" s="10" t="s">
        <v>124</v>
      </c>
      <c r="B106" s="11" t="s">
        <v>28</v>
      </c>
      <c r="C106" s="11" t="s">
        <v>49</v>
      </c>
      <c r="D106" s="11" t="s">
        <v>55</v>
      </c>
      <c r="E106" s="11" t="s">
        <v>167</v>
      </c>
      <c r="F106" s="14"/>
      <c r="G106" s="49">
        <f>SUM(G107)</f>
        <v>1429.142</v>
      </c>
      <c r="H106" s="49">
        <f>SUM(H107)</f>
        <v>1065.0149999999999</v>
      </c>
      <c r="I106" s="59">
        <f t="shared" si="1"/>
        <v>74.52128619829239</v>
      </c>
    </row>
    <row r="107" spans="1:9" ht="16.5" customHeight="1">
      <c r="A107" s="16" t="s">
        <v>168</v>
      </c>
      <c r="B107" s="11" t="s">
        <v>28</v>
      </c>
      <c r="C107" s="11" t="s">
        <v>49</v>
      </c>
      <c r="D107" s="11" t="s">
        <v>55</v>
      </c>
      <c r="E107" s="11" t="s">
        <v>125</v>
      </c>
      <c r="F107" s="14"/>
      <c r="G107" s="47">
        <f>SUM(G108:G110)</f>
        <v>1429.142</v>
      </c>
      <c r="H107" s="47">
        <f>SUM(H108:H110)</f>
        <v>1065.0149999999999</v>
      </c>
      <c r="I107" s="59">
        <f t="shared" si="1"/>
        <v>74.52128619829239</v>
      </c>
    </row>
    <row r="108" spans="1:9" ht="30.75" customHeight="1">
      <c r="A108" s="13" t="s">
        <v>275</v>
      </c>
      <c r="B108" s="14" t="s">
        <v>28</v>
      </c>
      <c r="C108" s="14" t="s">
        <v>49</v>
      </c>
      <c r="D108" s="14" t="s">
        <v>55</v>
      </c>
      <c r="E108" s="14" t="s">
        <v>125</v>
      </c>
      <c r="F108" s="14" t="s">
        <v>214</v>
      </c>
      <c r="G108" s="49">
        <v>182.574</v>
      </c>
      <c r="H108" s="49">
        <v>182.574</v>
      </c>
      <c r="I108" s="59">
        <f t="shared" si="1"/>
        <v>100</v>
      </c>
    </row>
    <row r="109" spans="1:9" ht="32.25" customHeight="1">
      <c r="A109" s="18" t="s">
        <v>276</v>
      </c>
      <c r="B109" s="14" t="s">
        <v>28</v>
      </c>
      <c r="C109" s="14" t="s">
        <v>49</v>
      </c>
      <c r="D109" s="14" t="s">
        <v>55</v>
      </c>
      <c r="E109" s="14" t="s">
        <v>125</v>
      </c>
      <c r="F109" s="14" t="s">
        <v>214</v>
      </c>
      <c r="G109" s="49">
        <v>645.586</v>
      </c>
      <c r="H109" s="49">
        <v>486.864</v>
      </c>
      <c r="I109" s="59">
        <f t="shared" si="1"/>
        <v>75.41427478291041</v>
      </c>
    </row>
    <row r="110" spans="1:9" ht="36" customHeight="1">
      <c r="A110" s="18" t="s">
        <v>277</v>
      </c>
      <c r="B110" s="14" t="s">
        <v>28</v>
      </c>
      <c r="C110" s="14" t="s">
        <v>49</v>
      </c>
      <c r="D110" s="14" t="s">
        <v>55</v>
      </c>
      <c r="E110" s="14" t="s">
        <v>125</v>
      </c>
      <c r="F110" s="14" t="s">
        <v>214</v>
      </c>
      <c r="G110" s="49">
        <v>600.982</v>
      </c>
      <c r="H110" s="49">
        <v>395.577</v>
      </c>
      <c r="I110" s="59">
        <f t="shared" si="1"/>
        <v>65.82177170031716</v>
      </c>
    </row>
    <row r="111" spans="1:9" ht="25.5" customHeight="1">
      <c r="A111" s="16" t="s">
        <v>252</v>
      </c>
      <c r="B111" s="11" t="s">
        <v>28</v>
      </c>
      <c r="C111" s="11" t="s">
        <v>49</v>
      </c>
      <c r="D111" s="11" t="s">
        <v>55</v>
      </c>
      <c r="E111" s="11" t="s">
        <v>36</v>
      </c>
      <c r="F111" s="11"/>
      <c r="G111" s="47">
        <f>SUM(G112:G114)</f>
        <v>413.02</v>
      </c>
      <c r="H111" s="47">
        <f>SUM(H112:H114)</f>
        <v>413.02</v>
      </c>
      <c r="I111" s="59">
        <f t="shared" si="1"/>
        <v>100</v>
      </c>
    </row>
    <row r="112" spans="1:9" ht="36.75" customHeight="1">
      <c r="A112" s="18" t="s">
        <v>276</v>
      </c>
      <c r="B112" s="14" t="s">
        <v>28</v>
      </c>
      <c r="C112" s="14" t="s">
        <v>49</v>
      </c>
      <c r="D112" s="14" t="s">
        <v>55</v>
      </c>
      <c r="E112" s="14" t="s">
        <v>36</v>
      </c>
      <c r="F112" s="14" t="s">
        <v>214</v>
      </c>
      <c r="G112" s="21">
        <v>256.5</v>
      </c>
      <c r="H112" s="21">
        <v>256.5</v>
      </c>
      <c r="I112" s="59">
        <f t="shared" si="1"/>
        <v>100</v>
      </c>
    </row>
    <row r="113" spans="1:9" ht="30" customHeight="1">
      <c r="A113" s="18" t="s">
        <v>277</v>
      </c>
      <c r="B113" s="14" t="s">
        <v>28</v>
      </c>
      <c r="C113" s="14" t="s">
        <v>49</v>
      </c>
      <c r="D113" s="14" t="s">
        <v>55</v>
      </c>
      <c r="E113" s="14" t="s">
        <v>36</v>
      </c>
      <c r="F113" s="14" t="s">
        <v>214</v>
      </c>
      <c r="G113" s="21">
        <v>84.7</v>
      </c>
      <c r="H113" s="21">
        <v>84.7</v>
      </c>
      <c r="I113" s="59">
        <f t="shared" si="1"/>
        <v>100</v>
      </c>
    </row>
    <row r="114" spans="1:9" ht="30" customHeight="1">
      <c r="A114" s="18" t="s">
        <v>275</v>
      </c>
      <c r="B114" s="14" t="s">
        <v>28</v>
      </c>
      <c r="C114" s="14" t="s">
        <v>49</v>
      </c>
      <c r="D114" s="14" t="s">
        <v>55</v>
      </c>
      <c r="E114" s="14" t="s">
        <v>36</v>
      </c>
      <c r="F114" s="14" t="s">
        <v>214</v>
      </c>
      <c r="G114" s="36">
        <v>71.82</v>
      </c>
      <c r="H114" s="36">
        <v>71.82</v>
      </c>
      <c r="I114" s="59">
        <f t="shared" si="1"/>
        <v>100</v>
      </c>
    </row>
    <row r="115" spans="1:9" ht="16.5" customHeight="1">
      <c r="A115" s="16" t="s">
        <v>45</v>
      </c>
      <c r="B115" s="11" t="s">
        <v>28</v>
      </c>
      <c r="C115" s="11" t="s">
        <v>49</v>
      </c>
      <c r="D115" s="11" t="s">
        <v>55</v>
      </c>
      <c r="E115" s="11" t="s">
        <v>44</v>
      </c>
      <c r="F115" s="11"/>
      <c r="G115" s="12">
        <f>SUM(G116)</f>
        <v>550</v>
      </c>
      <c r="H115" s="47">
        <f>SUM(H116)</f>
        <v>420.197</v>
      </c>
      <c r="I115" s="59">
        <f t="shared" si="1"/>
        <v>76.39945454545455</v>
      </c>
    </row>
    <row r="116" spans="1:9" ht="21" customHeight="1">
      <c r="A116" s="13" t="s">
        <v>211</v>
      </c>
      <c r="B116" s="14" t="s">
        <v>28</v>
      </c>
      <c r="C116" s="14" t="s">
        <v>49</v>
      </c>
      <c r="D116" s="14" t="s">
        <v>55</v>
      </c>
      <c r="E116" s="14" t="s">
        <v>44</v>
      </c>
      <c r="F116" s="14" t="s">
        <v>214</v>
      </c>
      <c r="G116" s="15">
        <v>550</v>
      </c>
      <c r="H116" s="49">
        <v>420.197</v>
      </c>
      <c r="I116" s="59">
        <f t="shared" si="1"/>
        <v>76.39945454545455</v>
      </c>
    </row>
    <row r="117" spans="1:9" ht="55.5" customHeight="1">
      <c r="A117" s="46" t="s">
        <v>278</v>
      </c>
      <c r="B117" s="11" t="s">
        <v>28</v>
      </c>
      <c r="C117" s="11" t="s">
        <v>49</v>
      </c>
      <c r="D117" s="11" t="s">
        <v>55</v>
      </c>
      <c r="E117" s="11" t="s">
        <v>279</v>
      </c>
      <c r="F117" s="11"/>
      <c r="G117" s="25">
        <f>SUM(G118)</f>
        <v>5464.8</v>
      </c>
      <c r="H117" s="25">
        <f>SUM(H118)</f>
        <v>5464.8</v>
      </c>
      <c r="I117" s="59">
        <f t="shared" si="1"/>
        <v>100</v>
      </c>
    </row>
    <row r="118" spans="1:9" ht="21" customHeight="1">
      <c r="A118" s="18" t="s">
        <v>211</v>
      </c>
      <c r="B118" s="14" t="s">
        <v>28</v>
      </c>
      <c r="C118" s="14" t="s">
        <v>49</v>
      </c>
      <c r="D118" s="14" t="s">
        <v>55</v>
      </c>
      <c r="E118" s="14" t="s">
        <v>279</v>
      </c>
      <c r="F118" s="14" t="s">
        <v>214</v>
      </c>
      <c r="G118" s="21">
        <v>5464.8</v>
      </c>
      <c r="H118" s="21">
        <v>5464.8</v>
      </c>
      <c r="I118" s="59">
        <f t="shared" si="1"/>
        <v>100</v>
      </c>
    </row>
    <row r="119" spans="1:9" ht="16.5" customHeight="1">
      <c r="A119" s="17" t="s">
        <v>25</v>
      </c>
      <c r="B119" s="7" t="s">
        <v>28</v>
      </c>
      <c r="C119" s="7" t="s">
        <v>49</v>
      </c>
      <c r="D119" s="7" t="s">
        <v>59</v>
      </c>
      <c r="E119" s="7"/>
      <c r="F119" s="7"/>
      <c r="G119" s="8">
        <f>SUM(G120,G122,G129,G131,G133,G135)</f>
        <v>4512.900000000001</v>
      </c>
      <c r="H119" s="43">
        <f>SUM(H120,H122,H129,H131,H133,H135)</f>
        <v>4243.961</v>
      </c>
      <c r="I119" s="59">
        <f t="shared" si="1"/>
        <v>94.04066121562632</v>
      </c>
    </row>
    <row r="120" spans="1:9" ht="31.5" customHeight="1">
      <c r="A120" s="16" t="s">
        <v>169</v>
      </c>
      <c r="B120" s="11" t="s">
        <v>28</v>
      </c>
      <c r="C120" s="11" t="s">
        <v>49</v>
      </c>
      <c r="D120" s="11" t="s">
        <v>59</v>
      </c>
      <c r="E120" s="11">
        <v>5050502</v>
      </c>
      <c r="F120" s="11"/>
      <c r="G120" s="12">
        <f>SUM(G121)</f>
        <v>38</v>
      </c>
      <c r="H120" s="47">
        <f>SUM(H121)</f>
        <v>12.405</v>
      </c>
      <c r="I120" s="59">
        <f t="shared" si="1"/>
        <v>32.64473684210526</v>
      </c>
    </row>
    <row r="121" spans="1:9" ht="16.5" customHeight="1">
      <c r="A121" s="18" t="s">
        <v>216</v>
      </c>
      <c r="B121" s="14" t="s">
        <v>28</v>
      </c>
      <c r="C121" s="14" t="s">
        <v>49</v>
      </c>
      <c r="D121" s="14" t="s">
        <v>59</v>
      </c>
      <c r="E121" s="14">
        <v>5050502</v>
      </c>
      <c r="F121" s="14" t="s">
        <v>215</v>
      </c>
      <c r="G121" s="15">
        <v>38</v>
      </c>
      <c r="H121" s="49">
        <v>12.405</v>
      </c>
      <c r="I121" s="59">
        <f t="shared" si="1"/>
        <v>32.64473684210526</v>
      </c>
    </row>
    <row r="122" spans="1:9" ht="31.5" customHeight="1">
      <c r="A122" s="16" t="s">
        <v>170</v>
      </c>
      <c r="B122" s="11" t="s">
        <v>28</v>
      </c>
      <c r="C122" s="11" t="s">
        <v>49</v>
      </c>
      <c r="D122" s="11" t="s">
        <v>59</v>
      </c>
      <c r="E122" s="11" t="s">
        <v>218</v>
      </c>
      <c r="F122" s="11"/>
      <c r="G122" s="12">
        <f>SUM(G123,G125,G127)</f>
        <v>2651.6</v>
      </c>
      <c r="H122" s="47">
        <f>SUM(H123,H125,H127)</f>
        <v>2470.1440000000002</v>
      </c>
      <c r="I122" s="59">
        <f t="shared" si="1"/>
        <v>93.15673555589079</v>
      </c>
    </row>
    <row r="123" spans="1:9" ht="21" customHeight="1">
      <c r="A123" s="16" t="s">
        <v>171</v>
      </c>
      <c r="B123" s="11" t="s">
        <v>28</v>
      </c>
      <c r="C123" s="11" t="s">
        <v>49</v>
      </c>
      <c r="D123" s="11" t="s">
        <v>59</v>
      </c>
      <c r="E123" s="11" t="s">
        <v>217</v>
      </c>
      <c r="F123" s="11"/>
      <c r="G123" s="12">
        <f>SUM(G124)</f>
        <v>325.1</v>
      </c>
      <c r="H123" s="47">
        <f>SUM(H124)</f>
        <v>272.214</v>
      </c>
      <c r="I123" s="59">
        <f t="shared" si="1"/>
        <v>83.73239003383574</v>
      </c>
    </row>
    <row r="124" spans="1:9" ht="16.5" customHeight="1">
      <c r="A124" s="18" t="s">
        <v>216</v>
      </c>
      <c r="B124" s="14" t="s">
        <v>28</v>
      </c>
      <c r="C124" s="14" t="s">
        <v>49</v>
      </c>
      <c r="D124" s="14" t="s">
        <v>59</v>
      </c>
      <c r="E124" s="14" t="s">
        <v>217</v>
      </c>
      <c r="F124" s="14" t="s">
        <v>215</v>
      </c>
      <c r="G124" s="15">
        <v>325.1</v>
      </c>
      <c r="H124" s="49">
        <v>272.214</v>
      </c>
      <c r="I124" s="59">
        <f t="shared" si="1"/>
        <v>83.73239003383574</v>
      </c>
    </row>
    <row r="125" spans="1:9" ht="16.5" customHeight="1">
      <c r="A125" s="16" t="s">
        <v>172</v>
      </c>
      <c r="B125" s="11" t="s">
        <v>28</v>
      </c>
      <c r="C125" s="11" t="s">
        <v>49</v>
      </c>
      <c r="D125" s="11" t="s">
        <v>59</v>
      </c>
      <c r="E125" s="11" t="s">
        <v>219</v>
      </c>
      <c r="F125" s="11"/>
      <c r="G125" s="12">
        <f>SUM(G126)</f>
        <v>317.5</v>
      </c>
      <c r="H125" s="47">
        <f>SUM(H126)</f>
        <v>264.635</v>
      </c>
      <c r="I125" s="59">
        <f t="shared" si="1"/>
        <v>83.3496062992126</v>
      </c>
    </row>
    <row r="126" spans="1:9" ht="16.5" customHeight="1">
      <c r="A126" s="18" t="s">
        <v>216</v>
      </c>
      <c r="B126" s="14" t="s">
        <v>28</v>
      </c>
      <c r="C126" s="14" t="s">
        <v>49</v>
      </c>
      <c r="D126" s="14" t="s">
        <v>59</v>
      </c>
      <c r="E126" s="14" t="s">
        <v>219</v>
      </c>
      <c r="F126" s="14" t="s">
        <v>215</v>
      </c>
      <c r="G126" s="15">
        <v>317.5</v>
      </c>
      <c r="H126" s="49">
        <v>264.635</v>
      </c>
      <c r="I126" s="59">
        <f t="shared" si="1"/>
        <v>83.3496062992126</v>
      </c>
    </row>
    <row r="127" spans="1:9" ht="20.25" customHeight="1">
      <c r="A127" s="16" t="s">
        <v>173</v>
      </c>
      <c r="B127" s="11" t="s">
        <v>28</v>
      </c>
      <c r="C127" s="11" t="s">
        <v>49</v>
      </c>
      <c r="D127" s="11" t="s">
        <v>59</v>
      </c>
      <c r="E127" s="11" t="s">
        <v>220</v>
      </c>
      <c r="F127" s="14"/>
      <c r="G127" s="12">
        <f>SUM(G128)</f>
        <v>2009</v>
      </c>
      <c r="H127" s="47">
        <f>SUM(H128)</f>
        <v>1933.295</v>
      </c>
      <c r="I127" s="59">
        <f t="shared" si="1"/>
        <v>96.23170731707317</v>
      </c>
    </row>
    <row r="128" spans="1:9" ht="16.5" customHeight="1">
      <c r="A128" s="18" t="s">
        <v>216</v>
      </c>
      <c r="B128" s="14" t="s">
        <v>28</v>
      </c>
      <c r="C128" s="14" t="s">
        <v>49</v>
      </c>
      <c r="D128" s="14" t="s">
        <v>59</v>
      </c>
      <c r="E128" s="14" t="s">
        <v>220</v>
      </c>
      <c r="F128" s="14" t="s">
        <v>215</v>
      </c>
      <c r="G128" s="15">
        <v>2009</v>
      </c>
      <c r="H128" s="49">
        <v>1933.295</v>
      </c>
      <c r="I128" s="59">
        <f t="shared" si="1"/>
        <v>96.23170731707317</v>
      </c>
    </row>
    <row r="129" spans="1:9" ht="48.75" customHeight="1">
      <c r="A129" s="16" t="s">
        <v>174</v>
      </c>
      <c r="B129" s="11" t="s">
        <v>28</v>
      </c>
      <c r="C129" s="11" t="s">
        <v>49</v>
      </c>
      <c r="D129" s="11" t="s">
        <v>59</v>
      </c>
      <c r="E129" s="11" t="s">
        <v>150</v>
      </c>
      <c r="F129" s="11"/>
      <c r="G129" s="12">
        <f>SUM(G130)</f>
        <v>50</v>
      </c>
      <c r="H129" s="47">
        <f>SUM(H130)</f>
        <v>0</v>
      </c>
      <c r="I129" s="59">
        <f t="shared" si="1"/>
        <v>0</v>
      </c>
    </row>
    <row r="130" spans="1:9" ht="17.25" customHeight="1">
      <c r="A130" s="18" t="s">
        <v>216</v>
      </c>
      <c r="B130" s="14" t="s">
        <v>28</v>
      </c>
      <c r="C130" s="14" t="s">
        <v>49</v>
      </c>
      <c r="D130" s="14" t="s">
        <v>59</v>
      </c>
      <c r="E130" s="14" t="s">
        <v>150</v>
      </c>
      <c r="F130" s="14" t="s">
        <v>215</v>
      </c>
      <c r="G130" s="15">
        <v>50</v>
      </c>
      <c r="H130" s="49"/>
      <c r="I130" s="59">
        <f t="shared" si="1"/>
        <v>0</v>
      </c>
    </row>
    <row r="131" spans="1:9" ht="50.25" customHeight="1">
      <c r="A131" s="16" t="s">
        <v>221</v>
      </c>
      <c r="B131" s="11" t="s">
        <v>28</v>
      </c>
      <c r="C131" s="11" t="s">
        <v>49</v>
      </c>
      <c r="D131" s="11" t="s">
        <v>59</v>
      </c>
      <c r="E131" s="11" t="s">
        <v>222</v>
      </c>
      <c r="F131" s="11"/>
      <c r="G131" s="12">
        <f>SUM(G132)</f>
        <v>1630.2</v>
      </c>
      <c r="H131" s="12">
        <f>SUM(H132)</f>
        <v>1630.2</v>
      </c>
      <c r="I131" s="59">
        <f t="shared" si="1"/>
        <v>100</v>
      </c>
    </row>
    <row r="132" spans="1:9" ht="21.75" customHeight="1">
      <c r="A132" s="13" t="s">
        <v>211</v>
      </c>
      <c r="B132" s="14" t="s">
        <v>28</v>
      </c>
      <c r="C132" s="14" t="s">
        <v>49</v>
      </c>
      <c r="D132" s="14" t="s">
        <v>59</v>
      </c>
      <c r="E132" s="14" t="s">
        <v>222</v>
      </c>
      <c r="F132" s="14" t="s">
        <v>214</v>
      </c>
      <c r="G132" s="15">
        <v>1630.2</v>
      </c>
      <c r="H132" s="15">
        <v>1630.2</v>
      </c>
      <c r="I132" s="59">
        <f t="shared" si="1"/>
        <v>100</v>
      </c>
    </row>
    <row r="133" spans="1:9" ht="81.75" customHeight="1">
      <c r="A133" s="16" t="s">
        <v>175</v>
      </c>
      <c r="B133" s="11" t="s">
        <v>28</v>
      </c>
      <c r="C133" s="11" t="s">
        <v>49</v>
      </c>
      <c r="D133" s="11" t="s">
        <v>59</v>
      </c>
      <c r="E133" s="11" t="s">
        <v>223</v>
      </c>
      <c r="F133" s="11"/>
      <c r="G133" s="12">
        <f>SUM(G134)</f>
        <v>65.5</v>
      </c>
      <c r="H133" s="12">
        <f>SUM(H134)</f>
        <v>53.7</v>
      </c>
      <c r="I133" s="59">
        <f aca="true" t="shared" si="2" ref="I133:I194">H133/G133*100</f>
        <v>81.98473282442748</v>
      </c>
    </row>
    <row r="134" spans="1:9" ht="18.75" customHeight="1">
      <c r="A134" s="13" t="s">
        <v>211</v>
      </c>
      <c r="B134" s="14" t="s">
        <v>28</v>
      </c>
      <c r="C134" s="14" t="s">
        <v>49</v>
      </c>
      <c r="D134" s="14" t="s">
        <v>59</v>
      </c>
      <c r="E134" s="14" t="s">
        <v>223</v>
      </c>
      <c r="F134" s="14" t="s">
        <v>214</v>
      </c>
      <c r="G134" s="15">
        <v>65.5</v>
      </c>
      <c r="H134" s="15">
        <v>53.7</v>
      </c>
      <c r="I134" s="59">
        <f t="shared" si="2"/>
        <v>81.98473282442748</v>
      </c>
    </row>
    <row r="135" spans="1:9" ht="46.5" customHeight="1">
      <c r="A135" s="16" t="s">
        <v>151</v>
      </c>
      <c r="B135" s="11" t="s">
        <v>28</v>
      </c>
      <c r="C135" s="11" t="s">
        <v>49</v>
      </c>
      <c r="D135" s="11" t="s">
        <v>59</v>
      </c>
      <c r="E135" s="11" t="s">
        <v>254</v>
      </c>
      <c r="F135" s="11"/>
      <c r="G135" s="12">
        <f>SUM(G136)</f>
        <v>77.6</v>
      </c>
      <c r="H135" s="47">
        <f>SUM(H136)</f>
        <v>77.512</v>
      </c>
      <c r="I135" s="59">
        <f t="shared" si="2"/>
        <v>99.88659793814433</v>
      </c>
    </row>
    <row r="136" spans="1:9" ht="21" customHeight="1">
      <c r="A136" s="13" t="s">
        <v>211</v>
      </c>
      <c r="B136" s="14" t="s">
        <v>28</v>
      </c>
      <c r="C136" s="14" t="s">
        <v>49</v>
      </c>
      <c r="D136" s="14" t="s">
        <v>59</v>
      </c>
      <c r="E136" s="14" t="s">
        <v>254</v>
      </c>
      <c r="F136" s="14" t="s">
        <v>214</v>
      </c>
      <c r="G136" s="15">
        <v>77.6</v>
      </c>
      <c r="H136" s="49">
        <v>77.512</v>
      </c>
      <c r="I136" s="59">
        <f t="shared" si="2"/>
        <v>99.88659793814433</v>
      </c>
    </row>
    <row r="137" spans="1:9" ht="16.5" customHeight="1">
      <c r="A137" s="17" t="s">
        <v>26</v>
      </c>
      <c r="B137" s="7" t="s">
        <v>28</v>
      </c>
      <c r="C137" s="7" t="s">
        <v>49</v>
      </c>
      <c r="D137" s="7" t="s">
        <v>67</v>
      </c>
      <c r="E137" s="7"/>
      <c r="F137" s="7"/>
      <c r="G137" s="8">
        <f>SUM(G138)</f>
        <v>1541.5</v>
      </c>
      <c r="H137" s="43">
        <f>SUM(H138)</f>
        <v>1474.316</v>
      </c>
      <c r="I137" s="59">
        <f t="shared" si="2"/>
        <v>95.64164774570224</v>
      </c>
    </row>
    <row r="138" spans="1:9" ht="15.75" customHeight="1">
      <c r="A138" s="16" t="s">
        <v>156</v>
      </c>
      <c r="B138" s="11" t="s">
        <v>28</v>
      </c>
      <c r="C138" s="11" t="s">
        <v>49</v>
      </c>
      <c r="D138" s="11" t="s">
        <v>67</v>
      </c>
      <c r="E138" s="11" t="s">
        <v>118</v>
      </c>
      <c r="F138" s="11"/>
      <c r="G138" s="12">
        <f>SUM(G139)</f>
        <v>1541.5</v>
      </c>
      <c r="H138" s="47">
        <f>SUM(H139)</f>
        <v>1474.316</v>
      </c>
      <c r="I138" s="59">
        <f t="shared" si="2"/>
        <v>95.64164774570224</v>
      </c>
    </row>
    <row r="139" spans="1:9" ht="13.5" customHeight="1">
      <c r="A139" s="13" t="s">
        <v>251</v>
      </c>
      <c r="B139" s="14" t="s">
        <v>28</v>
      </c>
      <c r="C139" s="14" t="s">
        <v>49</v>
      </c>
      <c r="D139" s="14" t="s">
        <v>67</v>
      </c>
      <c r="E139" s="14" t="s">
        <v>118</v>
      </c>
      <c r="F139" s="14" t="s">
        <v>190</v>
      </c>
      <c r="G139" s="15">
        <v>1541.5</v>
      </c>
      <c r="H139" s="49">
        <v>1474.316</v>
      </c>
      <c r="I139" s="59">
        <f t="shared" si="2"/>
        <v>95.64164774570224</v>
      </c>
    </row>
    <row r="140" spans="1:9" ht="16.5" customHeight="1">
      <c r="A140" s="6" t="s">
        <v>27</v>
      </c>
      <c r="B140" s="7" t="s">
        <v>28</v>
      </c>
      <c r="C140" s="7" t="s">
        <v>63</v>
      </c>
      <c r="D140" s="7"/>
      <c r="E140" s="7"/>
      <c r="F140" s="7"/>
      <c r="G140" s="8">
        <f>SUM(G141)</f>
        <v>300</v>
      </c>
      <c r="H140" s="43">
        <f>SUM(H141)</f>
        <v>299.972</v>
      </c>
      <c r="I140" s="59">
        <f t="shared" si="2"/>
        <v>99.99066666666666</v>
      </c>
    </row>
    <row r="141" spans="1:9" ht="16.5" customHeight="1">
      <c r="A141" s="10" t="s">
        <v>127</v>
      </c>
      <c r="B141" s="11" t="s">
        <v>28</v>
      </c>
      <c r="C141" s="11" t="s">
        <v>63</v>
      </c>
      <c r="D141" s="11" t="s">
        <v>126</v>
      </c>
      <c r="E141" s="11"/>
      <c r="F141" s="11"/>
      <c r="G141" s="12">
        <f>SUM(G143)</f>
        <v>300</v>
      </c>
      <c r="H141" s="47">
        <f>SUM(H143)</f>
        <v>299.972</v>
      </c>
      <c r="I141" s="59">
        <f t="shared" si="2"/>
        <v>99.99066666666666</v>
      </c>
    </row>
    <row r="142" spans="1:9" ht="16.5" customHeight="1">
      <c r="A142" s="16" t="s">
        <v>95</v>
      </c>
      <c r="B142" s="11" t="s">
        <v>28</v>
      </c>
      <c r="C142" s="11" t="s">
        <v>63</v>
      </c>
      <c r="D142" s="11" t="s">
        <v>126</v>
      </c>
      <c r="E142" s="11" t="s">
        <v>88</v>
      </c>
      <c r="F142" s="11"/>
      <c r="G142" s="12">
        <f>SUM(G143)</f>
        <v>300</v>
      </c>
      <c r="H142" s="47">
        <f>SUM(H143)</f>
        <v>299.972</v>
      </c>
      <c r="I142" s="59">
        <f t="shared" si="2"/>
        <v>99.99066666666666</v>
      </c>
    </row>
    <row r="143" spans="1:9" ht="24" customHeight="1">
      <c r="A143" s="16" t="s">
        <v>128</v>
      </c>
      <c r="B143" s="11" t="s">
        <v>28</v>
      </c>
      <c r="C143" s="11" t="s">
        <v>63</v>
      </c>
      <c r="D143" s="11" t="s">
        <v>126</v>
      </c>
      <c r="E143" s="11" t="s">
        <v>129</v>
      </c>
      <c r="F143" s="11"/>
      <c r="G143" s="12">
        <f>SUM(G144)</f>
        <v>300</v>
      </c>
      <c r="H143" s="47">
        <f>SUM(H144)</f>
        <v>299.972</v>
      </c>
      <c r="I143" s="59">
        <f t="shared" si="2"/>
        <v>99.99066666666666</v>
      </c>
    </row>
    <row r="144" spans="1:9" ht="15.75" customHeight="1">
      <c r="A144" s="13" t="s">
        <v>251</v>
      </c>
      <c r="B144" s="14" t="s">
        <v>28</v>
      </c>
      <c r="C144" s="14" t="s">
        <v>63</v>
      </c>
      <c r="D144" s="14" t="s">
        <v>126</v>
      </c>
      <c r="E144" s="14" t="s">
        <v>129</v>
      </c>
      <c r="F144" s="14" t="s">
        <v>190</v>
      </c>
      <c r="G144" s="15">
        <v>300</v>
      </c>
      <c r="H144" s="49">
        <v>299.972</v>
      </c>
      <c r="I144" s="59">
        <f t="shared" si="2"/>
        <v>99.99066666666666</v>
      </c>
    </row>
    <row r="145" spans="1:9" ht="15.75">
      <c r="A145" s="17" t="s">
        <v>130</v>
      </c>
      <c r="B145" s="7" t="s">
        <v>28</v>
      </c>
      <c r="C145" s="7" t="s">
        <v>132</v>
      </c>
      <c r="D145" s="14"/>
      <c r="E145" s="14"/>
      <c r="F145" s="14"/>
      <c r="G145" s="8">
        <f aca="true" t="shared" si="3" ref="G145:H147">SUM(G146)</f>
        <v>40</v>
      </c>
      <c r="H145" s="8">
        <f t="shared" si="3"/>
        <v>36</v>
      </c>
      <c r="I145" s="59">
        <f t="shared" si="2"/>
        <v>90</v>
      </c>
    </row>
    <row r="146" spans="1:9" ht="15.75">
      <c r="A146" s="17" t="s">
        <v>131</v>
      </c>
      <c r="B146" s="7" t="s">
        <v>28</v>
      </c>
      <c r="C146" s="7" t="s">
        <v>132</v>
      </c>
      <c r="D146" s="7" t="s">
        <v>133</v>
      </c>
      <c r="E146" s="14"/>
      <c r="F146" s="14"/>
      <c r="G146" s="8">
        <f t="shared" si="3"/>
        <v>40</v>
      </c>
      <c r="H146" s="8">
        <f t="shared" si="3"/>
        <v>36</v>
      </c>
      <c r="I146" s="59">
        <f t="shared" si="2"/>
        <v>90</v>
      </c>
    </row>
    <row r="147" spans="1:9" ht="30.75" customHeight="1">
      <c r="A147" s="16" t="s">
        <v>157</v>
      </c>
      <c r="B147" s="11" t="s">
        <v>28</v>
      </c>
      <c r="C147" s="11" t="s">
        <v>132</v>
      </c>
      <c r="D147" s="11" t="s">
        <v>133</v>
      </c>
      <c r="E147" s="11" t="s">
        <v>134</v>
      </c>
      <c r="F147" s="14"/>
      <c r="G147" s="12">
        <f t="shared" si="3"/>
        <v>40</v>
      </c>
      <c r="H147" s="12">
        <f t="shared" si="3"/>
        <v>36</v>
      </c>
      <c r="I147" s="59">
        <f t="shared" si="2"/>
        <v>90</v>
      </c>
    </row>
    <row r="148" spans="1:9" ht="15.75">
      <c r="A148" s="18" t="s">
        <v>11</v>
      </c>
      <c r="B148" s="11" t="s">
        <v>28</v>
      </c>
      <c r="C148" s="14" t="s">
        <v>132</v>
      </c>
      <c r="D148" s="14" t="s">
        <v>133</v>
      </c>
      <c r="E148" s="14" t="s">
        <v>134</v>
      </c>
      <c r="F148" s="14" t="s">
        <v>34</v>
      </c>
      <c r="G148" s="15">
        <v>40</v>
      </c>
      <c r="H148" s="15">
        <v>36</v>
      </c>
      <c r="I148" s="59">
        <f t="shared" si="2"/>
        <v>90</v>
      </c>
    </row>
    <row r="149" spans="1:9" ht="18" customHeight="1">
      <c r="A149" s="19" t="s">
        <v>248</v>
      </c>
      <c r="B149" s="7" t="s">
        <v>28</v>
      </c>
      <c r="C149" s="7"/>
      <c r="D149" s="7"/>
      <c r="E149" s="7"/>
      <c r="F149" s="7"/>
      <c r="G149" s="8">
        <f>SUM(G150,G163,G156)</f>
        <v>4590.5</v>
      </c>
      <c r="H149" s="43">
        <f>SUM(H150,H163,H156)</f>
        <v>4558.55</v>
      </c>
      <c r="I149" s="59">
        <f t="shared" si="2"/>
        <v>99.30399738590567</v>
      </c>
    </row>
    <row r="150" spans="1:9" ht="19.5" customHeight="1">
      <c r="A150" s="6" t="s">
        <v>12</v>
      </c>
      <c r="B150" s="7" t="s">
        <v>28</v>
      </c>
      <c r="C150" s="7" t="s">
        <v>48</v>
      </c>
      <c r="D150" s="7"/>
      <c r="E150" s="7"/>
      <c r="F150" s="7"/>
      <c r="G150" s="8">
        <f aca="true" t="shared" si="4" ref="G150:H152">SUM(G151)</f>
        <v>4300</v>
      </c>
      <c r="H150" s="43">
        <f t="shared" si="4"/>
        <v>4268.05</v>
      </c>
      <c r="I150" s="59">
        <f t="shared" si="2"/>
        <v>99.25697674418605</v>
      </c>
    </row>
    <row r="151" spans="1:9" ht="18" customHeight="1">
      <c r="A151" s="10" t="s">
        <v>13</v>
      </c>
      <c r="B151" s="11" t="s">
        <v>28</v>
      </c>
      <c r="C151" s="11" t="s">
        <v>48</v>
      </c>
      <c r="D151" s="11" t="s">
        <v>56</v>
      </c>
      <c r="E151" s="11"/>
      <c r="F151" s="11"/>
      <c r="G151" s="12">
        <f t="shared" si="4"/>
        <v>4300</v>
      </c>
      <c r="H151" s="47">
        <f t="shared" si="4"/>
        <v>4268.05</v>
      </c>
      <c r="I151" s="59">
        <f t="shared" si="2"/>
        <v>99.25697674418605</v>
      </c>
    </row>
    <row r="152" spans="1:9" ht="18" customHeight="1">
      <c r="A152" s="10" t="s">
        <v>15</v>
      </c>
      <c r="B152" s="11" t="s">
        <v>28</v>
      </c>
      <c r="C152" s="11" t="s">
        <v>48</v>
      </c>
      <c r="D152" s="11" t="s">
        <v>56</v>
      </c>
      <c r="E152" s="11" t="s">
        <v>101</v>
      </c>
      <c r="F152" s="11"/>
      <c r="G152" s="12">
        <f t="shared" si="4"/>
        <v>4300</v>
      </c>
      <c r="H152" s="47">
        <f t="shared" si="4"/>
        <v>4268.05</v>
      </c>
      <c r="I152" s="59">
        <f t="shared" si="2"/>
        <v>99.25697674418605</v>
      </c>
    </row>
    <row r="153" spans="1:9" ht="24.75" customHeight="1">
      <c r="A153" s="10" t="s">
        <v>231</v>
      </c>
      <c r="B153" s="11" t="s">
        <v>28</v>
      </c>
      <c r="C153" s="11" t="s">
        <v>48</v>
      </c>
      <c r="D153" s="11" t="s">
        <v>56</v>
      </c>
      <c r="E153" s="11" t="s">
        <v>102</v>
      </c>
      <c r="F153" s="14"/>
      <c r="G153" s="12">
        <f>SUM(G154,G155)</f>
        <v>4300</v>
      </c>
      <c r="H153" s="47">
        <f>SUM(H154,H155)</f>
        <v>4268.05</v>
      </c>
      <c r="I153" s="59">
        <f t="shared" si="2"/>
        <v>99.25697674418605</v>
      </c>
    </row>
    <row r="154" spans="1:9" ht="32.25" customHeight="1">
      <c r="A154" s="13" t="s">
        <v>234</v>
      </c>
      <c r="B154" s="11" t="s">
        <v>28</v>
      </c>
      <c r="C154" s="11" t="s">
        <v>48</v>
      </c>
      <c r="D154" s="11" t="s">
        <v>56</v>
      </c>
      <c r="E154" s="11" t="s">
        <v>102</v>
      </c>
      <c r="F154" s="14" t="s">
        <v>232</v>
      </c>
      <c r="G154" s="15">
        <v>4220.9</v>
      </c>
      <c r="H154" s="49">
        <v>4192.407</v>
      </c>
      <c r="I154" s="59">
        <f t="shared" si="2"/>
        <v>99.32495439361276</v>
      </c>
    </row>
    <row r="155" spans="1:9" ht="18" customHeight="1">
      <c r="A155" s="13" t="s">
        <v>235</v>
      </c>
      <c r="B155" s="14" t="s">
        <v>28</v>
      </c>
      <c r="C155" s="14" t="s">
        <v>48</v>
      </c>
      <c r="D155" s="14" t="s">
        <v>56</v>
      </c>
      <c r="E155" s="14" t="s">
        <v>102</v>
      </c>
      <c r="F155" s="14" t="s">
        <v>233</v>
      </c>
      <c r="G155" s="15">
        <v>79.1</v>
      </c>
      <c r="H155" s="49">
        <v>75.643</v>
      </c>
      <c r="I155" s="59">
        <f t="shared" si="2"/>
        <v>95.62958280657396</v>
      </c>
    </row>
    <row r="156" spans="1:9" ht="17.25" customHeight="1">
      <c r="A156" s="6" t="s">
        <v>7</v>
      </c>
      <c r="B156" s="7" t="s">
        <v>28</v>
      </c>
      <c r="C156" s="7" t="s">
        <v>46</v>
      </c>
      <c r="D156" s="7" t="s">
        <v>81</v>
      </c>
      <c r="E156" s="7"/>
      <c r="F156" s="7"/>
      <c r="G156" s="8">
        <f>SUM(G157,G159)</f>
        <v>193</v>
      </c>
      <c r="H156" s="8">
        <f>SUM(H157,H159)</f>
        <v>193</v>
      </c>
      <c r="I156" s="59">
        <f t="shared" si="2"/>
        <v>100</v>
      </c>
    </row>
    <row r="157" spans="1:9" ht="30.75" customHeight="1">
      <c r="A157" s="10" t="s">
        <v>228</v>
      </c>
      <c r="B157" s="11" t="s">
        <v>28</v>
      </c>
      <c r="C157" s="11" t="s">
        <v>46</v>
      </c>
      <c r="D157" s="11" t="s">
        <v>81</v>
      </c>
      <c r="E157" s="11" t="s">
        <v>230</v>
      </c>
      <c r="F157" s="11"/>
      <c r="G157" s="12">
        <f>SUM(G158)</f>
        <v>50</v>
      </c>
      <c r="H157" s="12">
        <f>SUM(H158)</f>
        <v>50</v>
      </c>
      <c r="I157" s="59">
        <f t="shared" si="2"/>
        <v>100</v>
      </c>
    </row>
    <row r="158" spans="1:9" ht="18.75" customHeight="1">
      <c r="A158" s="13" t="s">
        <v>235</v>
      </c>
      <c r="B158" s="14" t="s">
        <v>28</v>
      </c>
      <c r="C158" s="14" t="s">
        <v>46</v>
      </c>
      <c r="D158" s="14" t="s">
        <v>81</v>
      </c>
      <c r="E158" s="14" t="s">
        <v>230</v>
      </c>
      <c r="F158" s="14" t="s">
        <v>233</v>
      </c>
      <c r="G158" s="15">
        <v>50</v>
      </c>
      <c r="H158" s="15">
        <v>50</v>
      </c>
      <c r="I158" s="59">
        <f t="shared" si="2"/>
        <v>100</v>
      </c>
    </row>
    <row r="159" spans="1:9" ht="31.5" customHeight="1">
      <c r="A159" s="16" t="s">
        <v>280</v>
      </c>
      <c r="B159" s="11" t="s">
        <v>28</v>
      </c>
      <c r="C159" s="11" t="s">
        <v>46</v>
      </c>
      <c r="D159" s="24" t="s">
        <v>81</v>
      </c>
      <c r="E159" s="24" t="s">
        <v>281</v>
      </c>
      <c r="F159" s="24"/>
      <c r="G159" s="12">
        <f>SUM(G160)</f>
        <v>143</v>
      </c>
      <c r="H159" s="12">
        <f>SUM(H160)</f>
        <v>143</v>
      </c>
      <c r="I159" s="59">
        <f t="shared" si="2"/>
        <v>100</v>
      </c>
    </row>
    <row r="160" spans="1:9" ht="18.75" customHeight="1">
      <c r="A160" s="13" t="s">
        <v>235</v>
      </c>
      <c r="B160" s="14" t="s">
        <v>28</v>
      </c>
      <c r="C160" s="14" t="s">
        <v>46</v>
      </c>
      <c r="D160" s="24" t="s">
        <v>81</v>
      </c>
      <c r="E160" s="24" t="s">
        <v>281</v>
      </c>
      <c r="F160" s="24" t="s">
        <v>233</v>
      </c>
      <c r="G160" s="15">
        <v>143</v>
      </c>
      <c r="H160" s="15">
        <v>143</v>
      </c>
      <c r="I160" s="59">
        <f t="shared" si="2"/>
        <v>100</v>
      </c>
    </row>
    <row r="161" spans="1:9" ht="18" customHeight="1">
      <c r="A161" s="17" t="s">
        <v>122</v>
      </c>
      <c r="B161" s="7" t="s">
        <v>28</v>
      </c>
      <c r="C161" s="7" t="s">
        <v>49</v>
      </c>
      <c r="D161" s="7"/>
      <c r="E161" s="7"/>
      <c r="F161" s="20"/>
      <c r="G161" s="8">
        <f aca="true" t="shared" si="5" ref="G161:H163">SUM(G162)</f>
        <v>97.5</v>
      </c>
      <c r="H161" s="8">
        <f t="shared" si="5"/>
        <v>97.5</v>
      </c>
      <c r="I161" s="59">
        <f t="shared" si="2"/>
        <v>100</v>
      </c>
    </row>
    <row r="162" spans="1:9" ht="18.75" customHeight="1">
      <c r="A162" s="17" t="s">
        <v>123</v>
      </c>
      <c r="B162" s="7" t="s">
        <v>28</v>
      </c>
      <c r="C162" s="7" t="s">
        <v>49</v>
      </c>
      <c r="D162" s="7" t="s">
        <v>55</v>
      </c>
      <c r="E162" s="7"/>
      <c r="F162" s="20"/>
      <c r="G162" s="8">
        <f t="shared" si="5"/>
        <v>97.5</v>
      </c>
      <c r="H162" s="8">
        <f t="shared" si="5"/>
        <v>97.5</v>
      </c>
      <c r="I162" s="59">
        <f t="shared" si="2"/>
        <v>100</v>
      </c>
    </row>
    <row r="163" spans="1:9" ht="83.25" customHeight="1">
      <c r="A163" s="16" t="s">
        <v>177</v>
      </c>
      <c r="B163" s="11" t="s">
        <v>28</v>
      </c>
      <c r="C163" s="11" t="s">
        <v>49</v>
      </c>
      <c r="D163" s="11" t="s">
        <v>55</v>
      </c>
      <c r="E163" s="11" t="s">
        <v>255</v>
      </c>
      <c r="F163" s="11"/>
      <c r="G163" s="12">
        <f t="shared" si="5"/>
        <v>97.5</v>
      </c>
      <c r="H163" s="12">
        <f t="shared" si="5"/>
        <v>97.5</v>
      </c>
      <c r="I163" s="59">
        <f t="shared" si="2"/>
        <v>100</v>
      </c>
    </row>
    <row r="164" spans="1:9" ht="20.25" customHeight="1">
      <c r="A164" s="13" t="s">
        <v>235</v>
      </c>
      <c r="B164" s="11" t="s">
        <v>28</v>
      </c>
      <c r="C164" s="11" t="s">
        <v>49</v>
      </c>
      <c r="D164" s="11" t="s">
        <v>55</v>
      </c>
      <c r="E164" s="11" t="s">
        <v>255</v>
      </c>
      <c r="F164" s="14" t="s">
        <v>233</v>
      </c>
      <c r="G164" s="21">
        <v>97.5</v>
      </c>
      <c r="H164" s="21">
        <v>97.5</v>
      </c>
      <c r="I164" s="59">
        <f t="shared" si="2"/>
        <v>100</v>
      </c>
    </row>
    <row r="165" spans="1:9" ht="15.75" customHeight="1">
      <c r="A165" s="19" t="s">
        <v>249</v>
      </c>
      <c r="B165" s="7" t="s">
        <v>28</v>
      </c>
      <c r="C165" s="7"/>
      <c r="D165" s="7"/>
      <c r="E165" s="7"/>
      <c r="F165" s="7"/>
      <c r="G165" s="8">
        <f>SUM(G166,G179,G183)</f>
        <v>4299.9</v>
      </c>
      <c r="H165" s="43">
        <f>SUM(H166,H179,H183)</f>
        <v>4232.0070000000005</v>
      </c>
      <c r="I165" s="59">
        <f t="shared" si="2"/>
        <v>98.42105630363498</v>
      </c>
    </row>
    <row r="166" spans="1:9" ht="20.25" customHeight="1">
      <c r="A166" s="6" t="s">
        <v>23</v>
      </c>
      <c r="B166" s="7" t="s">
        <v>28</v>
      </c>
      <c r="C166" s="7" t="s">
        <v>64</v>
      </c>
      <c r="D166" s="7" t="s">
        <v>65</v>
      </c>
      <c r="E166" s="7"/>
      <c r="F166" s="7"/>
      <c r="G166" s="9">
        <f>SUM(G167,G174,G171)</f>
        <v>4219.9</v>
      </c>
      <c r="H166" s="34">
        <f>SUM(H167,H174,H171)</f>
        <v>4156.688</v>
      </c>
      <c r="I166" s="59">
        <f t="shared" si="2"/>
        <v>98.50204981160692</v>
      </c>
    </row>
    <row r="167" spans="1:9" ht="20.25" customHeight="1">
      <c r="A167" s="10" t="s">
        <v>155</v>
      </c>
      <c r="B167" s="11" t="s">
        <v>28</v>
      </c>
      <c r="C167" s="11" t="s">
        <v>64</v>
      </c>
      <c r="D167" s="11" t="s">
        <v>65</v>
      </c>
      <c r="E167" s="11">
        <v>4400000</v>
      </c>
      <c r="F167" s="11"/>
      <c r="G167" s="12">
        <f>SUM(G168)</f>
        <v>3800</v>
      </c>
      <c r="H167" s="47">
        <f>SUM(H168)</f>
        <v>3736.788</v>
      </c>
      <c r="I167" s="59">
        <f t="shared" si="2"/>
        <v>98.33652631578947</v>
      </c>
    </row>
    <row r="168" spans="1:9" ht="24.75" customHeight="1">
      <c r="A168" s="10" t="s">
        <v>231</v>
      </c>
      <c r="B168" s="11" t="s">
        <v>28</v>
      </c>
      <c r="C168" s="11" t="s">
        <v>64</v>
      </c>
      <c r="D168" s="11" t="s">
        <v>65</v>
      </c>
      <c r="E168" s="11">
        <v>4409900</v>
      </c>
      <c r="F168" s="11"/>
      <c r="G168" s="12">
        <f>SUM(G169,G170)</f>
        <v>3800</v>
      </c>
      <c r="H168" s="47">
        <f>SUM(H169,H170)</f>
        <v>3736.788</v>
      </c>
      <c r="I168" s="59">
        <f t="shared" si="2"/>
        <v>98.33652631578947</v>
      </c>
    </row>
    <row r="169" spans="1:9" ht="33" customHeight="1">
      <c r="A169" s="13" t="s">
        <v>234</v>
      </c>
      <c r="B169" s="14" t="s">
        <v>28</v>
      </c>
      <c r="C169" s="14" t="s">
        <v>64</v>
      </c>
      <c r="D169" s="14" t="s">
        <v>65</v>
      </c>
      <c r="E169" s="14">
        <v>4409900</v>
      </c>
      <c r="F169" s="14" t="s">
        <v>232</v>
      </c>
      <c r="G169" s="15">
        <v>3348.2</v>
      </c>
      <c r="H169" s="49">
        <v>3323.488</v>
      </c>
      <c r="I169" s="59">
        <f t="shared" si="2"/>
        <v>99.26193178424228</v>
      </c>
    </row>
    <row r="170" spans="1:9" ht="20.25" customHeight="1">
      <c r="A170" s="13" t="s">
        <v>235</v>
      </c>
      <c r="B170" s="14" t="s">
        <v>28</v>
      </c>
      <c r="C170" s="14" t="s">
        <v>64</v>
      </c>
      <c r="D170" s="14" t="s">
        <v>65</v>
      </c>
      <c r="E170" s="14" t="s">
        <v>236</v>
      </c>
      <c r="F170" s="14" t="s">
        <v>233</v>
      </c>
      <c r="G170" s="15">
        <v>451.8</v>
      </c>
      <c r="H170" s="15">
        <v>413.3</v>
      </c>
      <c r="I170" s="59">
        <f t="shared" si="2"/>
        <v>91.47853032315184</v>
      </c>
    </row>
    <row r="171" spans="1:9" ht="48" customHeight="1">
      <c r="A171" s="46" t="s">
        <v>301</v>
      </c>
      <c r="B171" s="11" t="s">
        <v>28</v>
      </c>
      <c r="C171" s="53" t="s">
        <v>64</v>
      </c>
      <c r="D171" s="53" t="s">
        <v>65</v>
      </c>
      <c r="E171" s="54">
        <v>5210100</v>
      </c>
      <c r="F171" s="54"/>
      <c r="G171" s="25">
        <f>SUM(G172)</f>
        <v>139.9</v>
      </c>
      <c r="H171" s="25">
        <f>SUM(H172)</f>
        <v>139.9</v>
      </c>
      <c r="I171" s="59">
        <f t="shared" si="2"/>
        <v>100</v>
      </c>
    </row>
    <row r="172" spans="1:9" ht="32.25" customHeight="1">
      <c r="A172" s="46" t="s">
        <v>302</v>
      </c>
      <c r="B172" s="11" t="s">
        <v>28</v>
      </c>
      <c r="C172" s="53" t="s">
        <v>64</v>
      </c>
      <c r="D172" s="53" t="s">
        <v>65</v>
      </c>
      <c r="E172" s="54">
        <v>5210104</v>
      </c>
      <c r="F172" s="54"/>
      <c r="G172" s="25">
        <f>SUM(G173)</f>
        <v>139.9</v>
      </c>
      <c r="H172" s="25">
        <f>SUM(H173)</f>
        <v>139.9</v>
      </c>
      <c r="I172" s="59">
        <f t="shared" si="2"/>
        <v>100</v>
      </c>
    </row>
    <row r="173" spans="1:9" ht="32.25" customHeight="1">
      <c r="A173" s="13" t="s">
        <v>234</v>
      </c>
      <c r="B173" s="14" t="s">
        <v>28</v>
      </c>
      <c r="C173" s="55" t="s">
        <v>64</v>
      </c>
      <c r="D173" s="55" t="s">
        <v>65</v>
      </c>
      <c r="E173" s="56">
        <v>5210104</v>
      </c>
      <c r="F173" s="56">
        <v>611</v>
      </c>
      <c r="G173" s="21">
        <v>139.9</v>
      </c>
      <c r="H173" s="21">
        <v>139.9</v>
      </c>
      <c r="I173" s="59">
        <f t="shared" si="2"/>
        <v>100</v>
      </c>
    </row>
    <row r="174" spans="1:9" ht="20.25" customHeight="1">
      <c r="A174" s="10" t="s">
        <v>95</v>
      </c>
      <c r="B174" s="11" t="s">
        <v>28</v>
      </c>
      <c r="C174" s="11" t="s">
        <v>64</v>
      </c>
      <c r="D174" s="11" t="s">
        <v>65</v>
      </c>
      <c r="E174" s="11" t="s">
        <v>88</v>
      </c>
      <c r="F174" s="11"/>
      <c r="G174" s="12">
        <f>SUM(G175,G177)</f>
        <v>280</v>
      </c>
      <c r="H174" s="12">
        <f>SUM(H175,H177)</f>
        <v>280</v>
      </c>
      <c r="I174" s="59">
        <f t="shared" si="2"/>
        <v>100</v>
      </c>
    </row>
    <row r="175" spans="1:9" ht="23.25" customHeight="1">
      <c r="A175" s="10" t="s">
        <v>108</v>
      </c>
      <c r="B175" s="11" t="s">
        <v>28</v>
      </c>
      <c r="C175" s="11" t="s">
        <v>64</v>
      </c>
      <c r="D175" s="11" t="s">
        <v>65</v>
      </c>
      <c r="E175" s="11" t="s">
        <v>107</v>
      </c>
      <c r="F175" s="11"/>
      <c r="G175" s="12">
        <f>SUM(G176)</f>
        <v>250</v>
      </c>
      <c r="H175" s="12">
        <f>SUM(H176)</f>
        <v>250</v>
      </c>
      <c r="I175" s="59">
        <f t="shared" si="2"/>
        <v>100</v>
      </c>
    </row>
    <row r="176" spans="1:9" ht="20.25" customHeight="1">
      <c r="A176" s="13" t="s">
        <v>235</v>
      </c>
      <c r="B176" s="14" t="s">
        <v>28</v>
      </c>
      <c r="C176" s="14" t="s">
        <v>64</v>
      </c>
      <c r="D176" s="14" t="s">
        <v>65</v>
      </c>
      <c r="E176" s="14" t="s">
        <v>107</v>
      </c>
      <c r="F176" s="14" t="s">
        <v>233</v>
      </c>
      <c r="G176" s="15">
        <v>250</v>
      </c>
      <c r="H176" s="15">
        <v>250</v>
      </c>
      <c r="I176" s="59">
        <f t="shared" si="2"/>
        <v>100</v>
      </c>
    </row>
    <row r="177" spans="1:9" ht="33" customHeight="1">
      <c r="A177" s="16" t="s">
        <v>141</v>
      </c>
      <c r="B177" s="11" t="s">
        <v>28</v>
      </c>
      <c r="C177" s="11" t="s">
        <v>64</v>
      </c>
      <c r="D177" s="11" t="s">
        <v>65</v>
      </c>
      <c r="E177" s="11" t="s">
        <v>142</v>
      </c>
      <c r="F177" s="11"/>
      <c r="G177" s="12">
        <f>SUM(G178)</f>
        <v>30</v>
      </c>
      <c r="H177" s="12">
        <f>SUM(H178)</f>
        <v>30</v>
      </c>
      <c r="I177" s="59">
        <f t="shared" si="2"/>
        <v>100</v>
      </c>
    </row>
    <row r="178" spans="1:9" ht="20.25" customHeight="1">
      <c r="A178" s="13" t="s">
        <v>235</v>
      </c>
      <c r="B178" s="14" t="s">
        <v>28</v>
      </c>
      <c r="C178" s="14" t="s">
        <v>64</v>
      </c>
      <c r="D178" s="14" t="s">
        <v>65</v>
      </c>
      <c r="E178" s="14" t="s">
        <v>142</v>
      </c>
      <c r="F178" s="14" t="s">
        <v>233</v>
      </c>
      <c r="G178" s="15">
        <v>30</v>
      </c>
      <c r="H178" s="15">
        <v>30</v>
      </c>
      <c r="I178" s="59">
        <f t="shared" si="2"/>
        <v>100</v>
      </c>
    </row>
    <row r="179" spans="1:9" ht="20.25" customHeight="1">
      <c r="A179" s="17" t="s">
        <v>144</v>
      </c>
      <c r="B179" s="7" t="s">
        <v>28</v>
      </c>
      <c r="C179" s="7" t="s">
        <v>47</v>
      </c>
      <c r="D179" s="22" t="s">
        <v>146</v>
      </c>
      <c r="E179" s="22"/>
      <c r="F179" s="22"/>
      <c r="G179" s="8">
        <f aca="true" t="shared" si="6" ref="G179:H181">SUM(G180)</f>
        <v>50</v>
      </c>
      <c r="H179" s="43">
        <f t="shared" si="6"/>
        <v>45.319</v>
      </c>
      <c r="I179" s="59">
        <f t="shared" si="2"/>
        <v>90.638</v>
      </c>
    </row>
    <row r="180" spans="1:9" ht="20.25" customHeight="1">
      <c r="A180" s="16" t="s">
        <v>95</v>
      </c>
      <c r="B180" s="11" t="s">
        <v>28</v>
      </c>
      <c r="C180" s="11" t="s">
        <v>47</v>
      </c>
      <c r="D180" s="23" t="s">
        <v>146</v>
      </c>
      <c r="E180" s="23" t="s">
        <v>88</v>
      </c>
      <c r="F180" s="23"/>
      <c r="G180" s="12">
        <f t="shared" si="6"/>
        <v>50</v>
      </c>
      <c r="H180" s="47">
        <f t="shared" si="6"/>
        <v>45.319</v>
      </c>
      <c r="I180" s="59">
        <f t="shared" si="2"/>
        <v>90.638</v>
      </c>
    </row>
    <row r="181" spans="1:9" ht="32.25" customHeight="1">
      <c r="A181" s="16" t="s">
        <v>145</v>
      </c>
      <c r="B181" s="11" t="s">
        <v>28</v>
      </c>
      <c r="C181" s="11" t="s">
        <v>47</v>
      </c>
      <c r="D181" s="23" t="s">
        <v>146</v>
      </c>
      <c r="E181" s="23" t="s">
        <v>147</v>
      </c>
      <c r="F181" s="23"/>
      <c r="G181" s="12">
        <f t="shared" si="6"/>
        <v>50</v>
      </c>
      <c r="H181" s="47">
        <f t="shared" si="6"/>
        <v>45.319</v>
      </c>
      <c r="I181" s="59">
        <f t="shared" si="2"/>
        <v>90.638</v>
      </c>
    </row>
    <row r="182" spans="1:9" ht="20.25" customHeight="1">
      <c r="A182" s="13" t="s">
        <v>235</v>
      </c>
      <c r="B182" s="14" t="s">
        <v>28</v>
      </c>
      <c r="C182" s="14" t="s">
        <v>47</v>
      </c>
      <c r="D182" s="24" t="s">
        <v>146</v>
      </c>
      <c r="E182" s="24" t="s">
        <v>147</v>
      </c>
      <c r="F182" s="24" t="s">
        <v>233</v>
      </c>
      <c r="G182" s="15">
        <v>50</v>
      </c>
      <c r="H182" s="49">
        <v>45.319</v>
      </c>
      <c r="I182" s="59">
        <f t="shared" si="2"/>
        <v>90.638</v>
      </c>
    </row>
    <row r="183" spans="1:9" ht="20.25" customHeight="1">
      <c r="A183" s="6" t="s">
        <v>7</v>
      </c>
      <c r="B183" s="7" t="s">
        <v>28</v>
      </c>
      <c r="C183" s="7" t="s">
        <v>46</v>
      </c>
      <c r="D183" s="7" t="s">
        <v>81</v>
      </c>
      <c r="E183" s="24"/>
      <c r="F183" s="24"/>
      <c r="G183" s="8">
        <f>SUM(G184)</f>
        <v>30</v>
      </c>
      <c r="H183" s="8">
        <f>SUM(H184)</f>
        <v>30</v>
      </c>
      <c r="I183" s="59">
        <f t="shared" si="2"/>
        <v>100</v>
      </c>
    </row>
    <row r="184" spans="1:9" ht="33" customHeight="1">
      <c r="A184" s="16" t="s">
        <v>280</v>
      </c>
      <c r="B184" s="11" t="s">
        <v>28</v>
      </c>
      <c r="C184" s="11" t="s">
        <v>46</v>
      </c>
      <c r="D184" s="24" t="s">
        <v>81</v>
      </c>
      <c r="E184" s="24" t="s">
        <v>281</v>
      </c>
      <c r="F184" s="24"/>
      <c r="G184" s="12">
        <f>SUM(G185)</f>
        <v>30</v>
      </c>
      <c r="H184" s="12">
        <f>SUM(H185)</f>
        <v>30</v>
      </c>
      <c r="I184" s="59">
        <f t="shared" si="2"/>
        <v>100</v>
      </c>
    </row>
    <row r="185" spans="1:9" ht="20.25" customHeight="1">
      <c r="A185" s="13" t="s">
        <v>235</v>
      </c>
      <c r="B185" s="14" t="s">
        <v>28</v>
      </c>
      <c r="C185" s="14" t="s">
        <v>46</v>
      </c>
      <c r="D185" s="24" t="s">
        <v>81</v>
      </c>
      <c r="E185" s="24" t="s">
        <v>281</v>
      </c>
      <c r="F185" s="24" t="s">
        <v>233</v>
      </c>
      <c r="G185" s="15">
        <v>30</v>
      </c>
      <c r="H185" s="15">
        <v>30</v>
      </c>
      <c r="I185" s="59">
        <f t="shared" si="2"/>
        <v>100</v>
      </c>
    </row>
    <row r="186" spans="1:9" ht="21.75" customHeight="1">
      <c r="A186" s="19" t="s">
        <v>250</v>
      </c>
      <c r="B186" s="7" t="s">
        <v>28</v>
      </c>
      <c r="C186" s="7"/>
      <c r="D186" s="14"/>
      <c r="E186" s="14"/>
      <c r="F186" s="14"/>
      <c r="G186" s="8">
        <f>SUM(G187)</f>
        <v>4955.3</v>
      </c>
      <c r="H186" s="43">
        <f>SUM(H187)</f>
        <v>4926.5560000000005</v>
      </c>
      <c r="I186" s="59">
        <f t="shared" si="2"/>
        <v>99.41993421185398</v>
      </c>
    </row>
    <row r="187" spans="1:9" ht="18" customHeight="1">
      <c r="A187" s="6" t="s">
        <v>23</v>
      </c>
      <c r="B187" s="7" t="s">
        <v>28</v>
      </c>
      <c r="C187" s="7" t="s">
        <v>64</v>
      </c>
      <c r="D187" s="7" t="s">
        <v>65</v>
      </c>
      <c r="E187" s="14"/>
      <c r="F187" s="14"/>
      <c r="G187" s="8">
        <f>SUM(G188,G192,G198,G195)</f>
        <v>4955.3</v>
      </c>
      <c r="H187" s="43">
        <f>SUM(H188,H192,H198,H195)</f>
        <v>4926.5560000000005</v>
      </c>
      <c r="I187" s="59">
        <f t="shared" si="2"/>
        <v>99.41993421185398</v>
      </c>
    </row>
    <row r="188" spans="1:9" ht="15" customHeight="1">
      <c r="A188" s="10" t="s">
        <v>24</v>
      </c>
      <c r="B188" s="11" t="s">
        <v>28</v>
      </c>
      <c r="C188" s="11" t="s">
        <v>64</v>
      </c>
      <c r="D188" s="11" t="s">
        <v>65</v>
      </c>
      <c r="E188" s="11">
        <v>4420000</v>
      </c>
      <c r="F188" s="11"/>
      <c r="G188" s="12">
        <f>SUM(G189)</f>
        <v>4400</v>
      </c>
      <c r="H188" s="47">
        <f>SUM(H189)</f>
        <v>4371.515</v>
      </c>
      <c r="I188" s="59">
        <f t="shared" si="2"/>
        <v>99.35261363636364</v>
      </c>
    </row>
    <row r="189" spans="1:9" ht="19.5" customHeight="1">
      <c r="A189" s="10" t="s">
        <v>231</v>
      </c>
      <c r="B189" s="11" t="s">
        <v>28</v>
      </c>
      <c r="C189" s="11" t="s">
        <v>64</v>
      </c>
      <c r="D189" s="11" t="s">
        <v>65</v>
      </c>
      <c r="E189" s="11">
        <v>4429900</v>
      </c>
      <c r="F189" s="11"/>
      <c r="G189" s="25">
        <f>SUM(G190,G191)</f>
        <v>4400</v>
      </c>
      <c r="H189" s="35">
        <f>SUM(H190,H191)</f>
        <v>4371.515</v>
      </c>
      <c r="I189" s="59">
        <f t="shared" si="2"/>
        <v>99.35261363636364</v>
      </c>
    </row>
    <row r="190" spans="1:9" ht="32.25" customHeight="1">
      <c r="A190" s="13" t="s">
        <v>234</v>
      </c>
      <c r="B190" s="14" t="s">
        <v>28</v>
      </c>
      <c r="C190" s="14" t="s">
        <v>64</v>
      </c>
      <c r="D190" s="14" t="s">
        <v>65</v>
      </c>
      <c r="E190" s="14">
        <v>4429900</v>
      </c>
      <c r="F190" s="14" t="s">
        <v>232</v>
      </c>
      <c r="G190" s="21">
        <v>4065.8</v>
      </c>
      <c r="H190" s="36">
        <v>4052.135</v>
      </c>
      <c r="I190" s="59">
        <f t="shared" si="2"/>
        <v>99.66390378277337</v>
      </c>
    </row>
    <row r="191" spans="1:9" ht="20.25" customHeight="1">
      <c r="A191" s="13" t="s">
        <v>235</v>
      </c>
      <c r="B191" s="14" t="s">
        <v>28</v>
      </c>
      <c r="C191" s="14" t="s">
        <v>64</v>
      </c>
      <c r="D191" s="14" t="s">
        <v>65</v>
      </c>
      <c r="E191" s="14" t="s">
        <v>239</v>
      </c>
      <c r="F191" s="14" t="s">
        <v>233</v>
      </c>
      <c r="G191" s="21">
        <v>334.2</v>
      </c>
      <c r="H191" s="36">
        <v>319.38</v>
      </c>
      <c r="I191" s="59">
        <f t="shared" si="2"/>
        <v>95.56552962298025</v>
      </c>
    </row>
    <row r="192" spans="1:9" ht="16.5" customHeight="1">
      <c r="A192" s="10" t="s">
        <v>106</v>
      </c>
      <c r="B192" s="11" t="s">
        <v>28</v>
      </c>
      <c r="C192" s="11" t="s">
        <v>64</v>
      </c>
      <c r="D192" s="11" t="s">
        <v>65</v>
      </c>
      <c r="E192" s="11" t="s">
        <v>158</v>
      </c>
      <c r="F192" s="11"/>
      <c r="G192" s="12">
        <f>SUM(G193)</f>
        <v>52.5</v>
      </c>
      <c r="H192" s="12">
        <f>SUM(H193)</f>
        <v>52.5</v>
      </c>
      <c r="I192" s="59">
        <f t="shared" si="2"/>
        <v>100</v>
      </c>
    </row>
    <row r="193" spans="1:9" ht="28.5" customHeight="1">
      <c r="A193" s="16" t="s">
        <v>140</v>
      </c>
      <c r="B193" s="11" t="s">
        <v>28</v>
      </c>
      <c r="C193" s="11" t="s">
        <v>64</v>
      </c>
      <c r="D193" s="11" t="s">
        <v>65</v>
      </c>
      <c r="E193" s="11" t="s">
        <v>154</v>
      </c>
      <c r="F193" s="11"/>
      <c r="G193" s="12">
        <f>SUM(G194)</f>
        <v>52.5</v>
      </c>
      <c r="H193" s="12">
        <f>SUM(H194)</f>
        <v>52.5</v>
      </c>
      <c r="I193" s="59">
        <f t="shared" si="2"/>
        <v>100</v>
      </c>
    </row>
    <row r="194" spans="1:9" ht="20.25" customHeight="1">
      <c r="A194" s="13" t="s">
        <v>235</v>
      </c>
      <c r="B194" s="14" t="s">
        <v>28</v>
      </c>
      <c r="C194" s="14" t="s">
        <v>64</v>
      </c>
      <c r="D194" s="14" t="s">
        <v>65</v>
      </c>
      <c r="E194" s="14" t="s">
        <v>154</v>
      </c>
      <c r="F194" s="14" t="s">
        <v>233</v>
      </c>
      <c r="G194" s="15">
        <v>52.5</v>
      </c>
      <c r="H194" s="15">
        <v>52.5</v>
      </c>
      <c r="I194" s="59">
        <f t="shared" si="2"/>
        <v>100</v>
      </c>
    </row>
    <row r="195" spans="1:9" ht="46.5" customHeight="1">
      <c r="A195" s="46" t="s">
        <v>301</v>
      </c>
      <c r="B195" s="11" t="s">
        <v>28</v>
      </c>
      <c r="C195" s="53" t="s">
        <v>64</v>
      </c>
      <c r="D195" s="53" t="s">
        <v>65</v>
      </c>
      <c r="E195" s="54">
        <v>5210100</v>
      </c>
      <c r="F195" s="54"/>
      <c r="G195" s="25">
        <f>SUM(G196)</f>
        <v>232.8</v>
      </c>
      <c r="H195" s="25">
        <f>SUM(H196)</f>
        <v>232.8</v>
      </c>
      <c r="I195" s="59">
        <f aca="true" t="shared" si="7" ref="I195:I256">H195/G195*100</f>
        <v>100</v>
      </c>
    </row>
    <row r="196" spans="1:9" ht="30" customHeight="1">
      <c r="A196" s="46" t="s">
        <v>302</v>
      </c>
      <c r="B196" s="11" t="s">
        <v>28</v>
      </c>
      <c r="C196" s="53" t="s">
        <v>64</v>
      </c>
      <c r="D196" s="53" t="s">
        <v>65</v>
      </c>
      <c r="E196" s="54">
        <v>5210104</v>
      </c>
      <c r="F196" s="54"/>
      <c r="G196" s="25">
        <f>SUM(G197)</f>
        <v>232.8</v>
      </c>
      <c r="H196" s="25">
        <f>SUM(H197)</f>
        <v>232.8</v>
      </c>
      <c r="I196" s="59">
        <f t="shared" si="7"/>
        <v>100</v>
      </c>
    </row>
    <row r="197" spans="1:9" ht="33.75" customHeight="1">
      <c r="A197" s="13" t="s">
        <v>234</v>
      </c>
      <c r="B197" s="14" t="s">
        <v>28</v>
      </c>
      <c r="C197" s="55" t="s">
        <v>64</v>
      </c>
      <c r="D197" s="55" t="s">
        <v>65</v>
      </c>
      <c r="E197" s="56">
        <v>5210104</v>
      </c>
      <c r="F197" s="56">
        <v>611</v>
      </c>
      <c r="G197" s="21">
        <v>232.8</v>
      </c>
      <c r="H197" s="21">
        <v>232.8</v>
      </c>
      <c r="I197" s="59">
        <f t="shared" si="7"/>
        <v>100</v>
      </c>
    </row>
    <row r="198" spans="1:9" ht="20.25" customHeight="1">
      <c r="A198" s="10" t="s">
        <v>95</v>
      </c>
      <c r="B198" s="11" t="s">
        <v>28</v>
      </c>
      <c r="C198" s="11" t="s">
        <v>64</v>
      </c>
      <c r="D198" s="11" t="s">
        <v>65</v>
      </c>
      <c r="E198" s="11" t="s">
        <v>88</v>
      </c>
      <c r="F198" s="11"/>
      <c r="G198" s="12">
        <f>SUM(G199,G201)</f>
        <v>270</v>
      </c>
      <c r="H198" s="47">
        <f>SUM(H199,H201)</f>
        <v>269.741</v>
      </c>
      <c r="I198" s="59">
        <f t="shared" si="7"/>
        <v>99.90407407407406</v>
      </c>
    </row>
    <row r="199" spans="1:9" ht="27.75" customHeight="1">
      <c r="A199" s="10" t="s">
        <v>108</v>
      </c>
      <c r="B199" s="11" t="s">
        <v>28</v>
      </c>
      <c r="C199" s="11" t="s">
        <v>64</v>
      </c>
      <c r="D199" s="11" t="s">
        <v>65</v>
      </c>
      <c r="E199" s="11" t="s">
        <v>107</v>
      </c>
      <c r="F199" s="11"/>
      <c r="G199" s="12">
        <f>SUM(G200)</f>
        <v>250</v>
      </c>
      <c r="H199" s="47">
        <f>SUM(H200)</f>
        <v>249.741</v>
      </c>
      <c r="I199" s="59">
        <f t="shared" si="7"/>
        <v>99.89640000000001</v>
      </c>
    </row>
    <row r="200" spans="1:9" ht="20.25" customHeight="1">
      <c r="A200" s="13" t="s">
        <v>235</v>
      </c>
      <c r="B200" s="14" t="s">
        <v>28</v>
      </c>
      <c r="C200" s="14" t="s">
        <v>64</v>
      </c>
      <c r="D200" s="14" t="s">
        <v>65</v>
      </c>
      <c r="E200" s="14" t="s">
        <v>107</v>
      </c>
      <c r="F200" s="14" t="s">
        <v>233</v>
      </c>
      <c r="G200" s="15">
        <v>250</v>
      </c>
      <c r="H200" s="49">
        <v>249.741</v>
      </c>
      <c r="I200" s="59">
        <f t="shared" si="7"/>
        <v>99.89640000000001</v>
      </c>
    </row>
    <row r="201" spans="1:9" ht="31.5" customHeight="1">
      <c r="A201" s="16" t="s">
        <v>141</v>
      </c>
      <c r="B201" s="11" t="s">
        <v>28</v>
      </c>
      <c r="C201" s="11" t="s">
        <v>64</v>
      </c>
      <c r="D201" s="11" t="s">
        <v>65</v>
      </c>
      <c r="E201" s="11" t="s">
        <v>142</v>
      </c>
      <c r="F201" s="11"/>
      <c r="G201" s="12">
        <f>SUM(G202)</f>
        <v>20</v>
      </c>
      <c r="H201" s="12">
        <f>SUM(H202)</f>
        <v>20</v>
      </c>
      <c r="I201" s="59">
        <f t="shared" si="7"/>
        <v>100</v>
      </c>
    </row>
    <row r="202" spans="1:9" ht="20.25" customHeight="1">
      <c r="A202" s="13" t="s">
        <v>235</v>
      </c>
      <c r="B202" s="14" t="s">
        <v>28</v>
      </c>
      <c r="C202" s="14" t="s">
        <v>64</v>
      </c>
      <c r="D202" s="14" t="s">
        <v>65</v>
      </c>
      <c r="E202" s="14" t="s">
        <v>142</v>
      </c>
      <c r="F202" s="14" t="s">
        <v>233</v>
      </c>
      <c r="G202" s="15">
        <v>20</v>
      </c>
      <c r="H202" s="15">
        <v>20</v>
      </c>
      <c r="I202" s="59">
        <f t="shared" si="7"/>
        <v>100</v>
      </c>
    </row>
    <row r="203" spans="1:9" ht="55.5" customHeight="1">
      <c r="A203" s="6" t="s">
        <v>116</v>
      </c>
      <c r="B203" s="7" t="s">
        <v>35</v>
      </c>
      <c r="C203" s="7"/>
      <c r="D203" s="7"/>
      <c r="E203" s="7"/>
      <c r="F203" s="7"/>
      <c r="G203" s="43">
        <f>SUM(G204,G244,G248,G251,G258)</f>
        <v>164956.068</v>
      </c>
      <c r="H203" s="43">
        <f>SUM(H204,H244,H248,H251,H258)</f>
        <v>164233.816</v>
      </c>
      <c r="I203" s="59">
        <f t="shared" si="7"/>
        <v>99.56215493691326</v>
      </c>
    </row>
    <row r="204" spans="1:9" ht="15.75">
      <c r="A204" s="6" t="s">
        <v>12</v>
      </c>
      <c r="B204" s="7" t="s">
        <v>35</v>
      </c>
      <c r="C204" s="7" t="s">
        <v>48</v>
      </c>
      <c r="D204" s="7"/>
      <c r="E204" s="7"/>
      <c r="F204" s="7"/>
      <c r="G204" s="43">
        <f>SUM(G205,G223,G229,G232)</f>
        <v>158730.468</v>
      </c>
      <c r="H204" s="43">
        <f>SUM(H205,H223,H229,H232)</f>
        <v>158015.572</v>
      </c>
      <c r="I204" s="59">
        <f t="shared" si="7"/>
        <v>99.5496163975274</v>
      </c>
    </row>
    <row r="205" spans="1:9" ht="15.75">
      <c r="A205" s="6" t="s">
        <v>13</v>
      </c>
      <c r="B205" s="7" t="s">
        <v>35</v>
      </c>
      <c r="C205" s="7" t="s">
        <v>48</v>
      </c>
      <c r="D205" s="7" t="s">
        <v>56</v>
      </c>
      <c r="E205" s="7"/>
      <c r="F205" s="7"/>
      <c r="G205" s="43">
        <f>SUM(G206,G212,G215,G217,G210,G221,G219)</f>
        <v>145173.968</v>
      </c>
      <c r="H205" s="43">
        <f>SUM(H206,H212,H215,H217,H210,H221,H219)</f>
        <v>144990.99599999998</v>
      </c>
      <c r="I205" s="59">
        <f t="shared" si="7"/>
        <v>99.87396362962264</v>
      </c>
    </row>
    <row r="206" spans="1:9" ht="21.75" customHeight="1">
      <c r="A206" s="16" t="s">
        <v>148</v>
      </c>
      <c r="B206" s="7" t="s">
        <v>35</v>
      </c>
      <c r="C206" s="7" t="s">
        <v>48</v>
      </c>
      <c r="D206" s="7" t="s">
        <v>56</v>
      </c>
      <c r="E206" s="7" t="s">
        <v>149</v>
      </c>
      <c r="F206" s="7"/>
      <c r="G206" s="8">
        <f>SUM(G207)</f>
        <v>21321.3</v>
      </c>
      <c r="H206" s="43">
        <f>SUM(H207)</f>
        <v>21207.677</v>
      </c>
      <c r="I206" s="59">
        <f t="shared" si="7"/>
        <v>99.46709159385216</v>
      </c>
    </row>
    <row r="207" spans="1:9" ht="24.75" customHeight="1">
      <c r="A207" s="10" t="s">
        <v>231</v>
      </c>
      <c r="B207" s="11" t="s">
        <v>35</v>
      </c>
      <c r="C207" s="11" t="s">
        <v>48</v>
      </c>
      <c r="D207" s="11" t="s">
        <v>56</v>
      </c>
      <c r="E207" s="11">
        <v>4219900</v>
      </c>
      <c r="F207" s="11"/>
      <c r="G207" s="12">
        <f>SUM(G208:G209)</f>
        <v>21321.3</v>
      </c>
      <c r="H207" s="47">
        <f>SUM(H208:H209)</f>
        <v>21207.677</v>
      </c>
      <c r="I207" s="59">
        <f t="shared" si="7"/>
        <v>99.46709159385216</v>
      </c>
    </row>
    <row r="208" spans="1:9" ht="35.25" customHeight="1">
      <c r="A208" s="13" t="s">
        <v>234</v>
      </c>
      <c r="B208" s="14" t="s">
        <v>35</v>
      </c>
      <c r="C208" s="14" t="s">
        <v>48</v>
      </c>
      <c r="D208" s="14" t="s">
        <v>56</v>
      </c>
      <c r="E208" s="14">
        <v>4219900</v>
      </c>
      <c r="F208" s="14" t="s">
        <v>232</v>
      </c>
      <c r="G208" s="15">
        <v>18860.3</v>
      </c>
      <c r="H208" s="49">
        <v>18747.449</v>
      </c>
      <c r="I208" s="59">
        <f t="shared" si="7"/>
        <v>99.4016479059188</v>
      </c>
    </row>
    <row r="209" spans="1:9" ht="15" customHeight="1">
      <c r="A209" s="13" t="s">
        <v>235</v>
      </c>
      <c r="B209" s="14" t="s">
        <v>35</v>
      </c>
      <c r="C209" s="14" t="s">
        <v>48</v>
      </c>
      <c r="D209" s="14" t="s">
        <v>56</v>
      </c>
      <c r="E209" s="14" t="s">
        <v>240</v>
      </c>
      <c r="F209" s="14" t="s">
        <v>233</v>
      </c>
      <c r="G209" s="15">
        <v>2461</v>
      </c>
      <c r="H209" s="49">
        <v>2460.228</v>
      </c>
      <c r="I209" s="59">
        <f t="shared" si="7"/>
        <v>99.96863063795205</v>
      </c>
    </row>
    <row r="210" spans="1:9" ht="33.75" customHeight="1">
      <c r="A210" s="10" t="s">
        <v>241</v>
      </c>
      <c r="B210" s="11" t="s">
        <v>35</v>
      </c>
      <c r="C210" s="11" t="s">
        <v>48</v>
      </c>
      <c r="D210" s="11" t="s">
        <v>56</v>
      </c>
      <c r="E210" s="11" t="s">
        <v>242</v>
      </c>
      <c r="F210" s="11"/>
      <c r="G210" s="12">
        <f>SUM(G211)</f>
        <v>2142.9</v>
      </c>
      <c r="H210" s="47">
        <f>SUM(H211)</f>
        <v>2098.166</v>
      </c>
      <c r="I210" s="59">
        <f t="shared" si="7"/>
        <v>97.91245508423165</v>
      </c>
    </row>
    <row r="211" spans="1:9" ht="15" customHeight="1">
      <c r="A211" s="13" t="s">
        <v>235</v>
      </c>
      <c r="B211" s="14" t="s">
        <v>35</v>
      </c>
      <c r="C211" s="14" t="s">
        <v>48</v>
      </c>
      <c r="D211" s="14" t="s">
        <v>56</v>
      </c>
      <c r="E211" s="14" t="s">
        <v>242</v>
      </c>
      <c r="F211" s="14" t="s">
        <v>233</v>
      </c>
      <c r="G211" s="15">
        <v>2142.9</v>
      </c>
      <c r="H211" s="49">
        <v>2098.166</v>
      </c>
      <c r="I211" s="59">
        <f t="shared" si="7"/>
        <v>97.91245508423165</v>
      </c>
    </row>
    <row r="212" spans="1:9" ht="33" customHeight="1">
      <c r="A212" s="10" t="s">
        <v>100</v>
      </c>
      <c r="B212" s="11" t="s">
        <v>35</v>
      </c>
      <c r="C212" s="11" t="s">
        <v>48</v>
      </c>
      <c r="D212" s="11" t="s">
        <v>56</v>
      </c>
      <c r="E212" s="11" t="s">
        <v>99</v>
      </c>
      <c r="F212" s="11"/>
      <c r="G212" s="12">
        <f>SUM(G213,G214)</f>
        <v>109934.5</v>
      </c>
      <c r="H212" s="12">
        <f>SUM(H213,H214)</f>
        <v>109934.5</v>
      </c>
      <c r="I212" s="59">
        <f t="shared" si="7"/>
        <v>100</v>
      </c>
    </row>
    <row r="213" spans="1:9" ht="30.75" customHeight="1">
      <c r="A213" s="13" t="s">
        <v>234</v>
      </c>
      <c r="B213" s="14" t="s">
        <v>35</v>
      </c>
      <c r="C213" s="14" t="s">
        <v>48</v>
      </c>
      <c r="D213" s="14" t="s">
        <v>56</v>
      </c>
      <c r="E213" s="14" t="s">
        <v>99</v>
      </c>
      <c r="F213" s="14" t="s">
        <v>232</v>
      </c>
      <c r="G213" s="15">
        <v>109442.7</v>
      </c>
      <c r="H213" s="15">
        <v>109442.7</v>
      </c>
      <c r="I213" s="59">
        <f t="shared" si="7"/>
        <v>100</v>
      </c>
    </row>
    <row r="214" spans="1:9" ht="19.5" customHeight="1">
      <c r="A214" s="13" t="s">
        <v>235</v>
      </c>
      <c r="B214" s="14" t="s">
        <v>35</v>
      </c>
      <c r="C214" s="14" t="s">
        <v>48</v>
      </c>
      <c r="D214" s="14" t="s">
        <v>56</v>
      </c>
      <c r="E214" s="14" t="s">
        <v>99</v>
      </c>
      <c r="F214" s="14" t="s">
        <v>233</v>
      </c>
      <c r="G214" s="15">
        <v>491.8</v>
      </c>
      <c r="H214" s="15">
        <v>491.8</v>
      </c>
      <c r="I214" s="59">
        <f t="shared" si="7"/>
        <v>100</v>
      </c>
    </row>
    <row r="215" spans="1:9" ht="21.75" customHeight="1">
      <c r="A215" s="10" t="s">
        <v>14</v>
      </c>
      <c r="B215" s="11" t="s">
        <v>35</v>
      </c>
      <c r="C215" s="11" t="s">
        <v>48</v>
      </c>
      <c r="D215" s="11" t="s">
        <v>56</v>
      </c>
      <c r="E215" s="11">
        <v>5200900</v>
      </c>
      <c r="F215" s="11"/>
      <c r="G215" s="12">
        <f>SUM(G216)</f>
        <v>1408.2</v>
      </c>
      <c r="H215" s="47">
        <f>SUM(H216)</f>
        <v>1391.577</v>
      </c>
      <c r="I215" s="59">
        <f t="shared" si="7"/>
        <v>98.81955688112484</v>
      </c>
    </row>
    <row r="216" spans="1:9" ht="32.25" customHeight="1">
      <c r="A216" s="13" t="s">
        <v>234</v>
      </c>
      <c r="B216" s="14" t="s">
        <v>35</v>
      </c>
      <c r="C216" s="14" t="s">
        <v>48</v>
      </c>
      <c r="D216" s="14" t="s">
        <v>56</v>
      </c>
      <c r="E216" s="14">
        <v>5200900</v>
      </c>
      <c r="F216" s="14" t="s">
        <v>232</v>
      </c>
      <c r="G216" s="15">
        <v>1408.2</v>
      </c>
      <c r="H216" s="49">
        <v>1391.577</v>
      </c>
      <c r="I216" s="59">
        <f t="shared" si="7"/>
        <v>98.81955688112484</v>
      </c>
    </row>
    <row r="217" spans="1:9" ht="46.5" customHeight="1">
      <c r="A217" s="10" t="s">
        <v>104</v>
      </c>
      <c r="B217" s="11" t="s">
        <v>35</v>
      </c>
      <c r="C217" s="11" t="s">
        <v>48</v>
      </c>
      <c r="D217" s="11" t="s">
        <v>56</v>
      </c>
      <c r="E217" s="11" t="s">
        <v>103</v>
      </c>
      <c r="F217" s="11"/>
      <c r="G217" s="12">
        <f>SUM(G218)</f>
        <v>3548</v>
      </c>
      <c r="H217" s="12">
        <f>SUM(H218)</f>
        <v>3548</v>
      </c>
      <c r="I217" s="59">
        <f t="shared" si="7"/>
        <v>100</v>
      </c>
    </row>
    <row r="218" spans="1:9" ht="33" customHeight="1">
      <c r="A218" s="13" t="s">
        <v>234</v>
      </c>
      <c r="B218" s="14" t="s">
        <v>35</v>
      </c>
      <c r="C218" s="14" t="s">
        <v>48</v>
      </c>
      <c r="D218" s="14" t="s">
        <v>56</v>
      </c>
      <c r="E218" s="14" t="s">
        <v>103</v>
      </c>
      <c r="F218" s="14" t="s">
        <v>232</v>
      </c>
      <c r="G218" s="15">
        <v>3548</v>
      </c>
      <c r="H218" s="15">
        <v>3548</v>
      </c>
      <c r="I218" s="59">
        <f t="shared" si="7"/>
        <v>100</v>
      </c>
    </row>
    <row r="219" spans="1:9" ht="33" customHeight="1">
      <c r="A219" s="16" t="s">
        <v>304</v>
      </c>
      <c r="B219" s="11" t="s">
        <v>35</v>
      </c>
      <c r="C219" s="11" t="s">
        <v>48</v>
      </c>
      <c r="D219" s="11" t="s">
        <v>56</v>
      </c>
      <c r="E219" s="11" t="s">
        <v>305</v>
      </c>
      <c r="F219" s="11"/>
      <c r="G219" s="25">
        <f>SUM(G220)</f>
        <v>2453.3</v>
      </c>
      <c r="H219" s="25">
        <f>SUM(H220)</f>
        <v>2453.3</v>
      </c>
      <c r="I219" s="59">
        <f t="shared" si="7"/>
        <v>100</v>
      </c>
    </row>
    <row r="220" spans="1:9" ht="18" customHeight="1">
      <c r="A220" s="58" t="s">
        <v>235</v>
      </c>
      <c r="B220" s="14" t="s">
        <v>35</v>
      </c>
      <c r="C220" s="14" t="s">
        <v>48</v>
      </c>
      <c r="D220" s="14" t="s">
        <v>56</v>
      </c>
      <c r="E220" s="14" t="s">
        <v>305</v>
      </c>
      <c r="F220" s="14" t="s">
        <v>233</v>
      </c>
      <c r="G220" s="21">
        <v>2453.3</v>
      </c>
      <c r="H220" s="21">
        <v>2453.3</v>
      </c>
      <c r="I220" s="59">
        <f t="shared" si="7"/>
        <v>100</v>
      </c>
    </row>
    <row r="221" spans="1:9" ht="19.5" customHeight="1">
      <c r="A221" s="10" t="s">
        <v>243</v>
      </c>
      <c r="B221" s="11" t="s">
        <v>35</v>
      </c>
      <c r="C221" s="11" t="s">
        <v>48</v>
      </c>
      <c r="D221" s="11" t="s">
        <v>56</v>
      </c>
      <c r="E221" s="11" t="s">
        <v>244</v>
      </c>
      <c r="F221" s="11"/>
      <c r="G221" s="47">
        <f>SUM(G222)</f>
        <v>4365.768</v>
      </c>
      <c r="H221" s="47">
        <f>SUM(H222)</f>
        <v>4357.776</v>
      </c>
      <c r="I221" s="59">
        <f t="shared" si="7"/>
        <v>99.81693942509084</v>
      </c>
    </row>
    <row r="222" spans="1:9" ht="15.75">
      <c r="A222" s="13" t="s">
        <v>235</v>
      </c>
      <c r="B222" s="14" t="s">
        <v>35</v>
      </c>
      <c r="C222" s="14" t="s">
        <v>48</v>
      </c>
      <c r="D222" s="14" t="s">
        <v>56</v>
      </c>
      <c r="E222" s="14" t="s">
        <v>244</v>
      </c>
      <c r="F222" s="14" t="s">
        <v>233</v>
      </c>
      <c r="G222" s="49">
        <v>4365.768</v>
      </c>
      <c r="H222" s="49">
        <v>4357.776</v>
      </c>
      <c r="I222" s="59">
        <f t="shared" si="7"/>
        <v>99.81693942509084</v>
      </c>
    </row>
    <row r="223" spans="1:9" ht="15.75">
      <c r="A223" s="6" t="s">
        <v>16</v>
      </c>
      <c r="B223" s="7" t="s">
        <v>35</v>
      </c>
      <c r="C223" s="7" t="s">
        <v>48</v>
      </c>
      <c r="D223" s="7" t="s">
        <v>57</v>
      </c>
      <c r="E223" s="7"/>
      <c r="F223" s="7"/>
      <c r="G223" s="8">
        <f>SUM(G224,G227)</f>
        <v>1907</v>
      </c>
      <c r="H223" s="43">
        <f>SUM(H224,H227)</f>
        <v>1846.873</v>
      </c>
      <c r="I223" s="59">
        <f t="shared" si="7"/>
        <v>96.84703723125327</v>
      </c>
    </row>
    <row r="224" spans="1:9" ht="24" customHeight="1">
      <c r="A224" s="10" t="s">
        <v>245</v>
      </c>
      <c r="B224" s="11" t="s">
        <v>35</v>
      </c>
      <c r="C224" s="11" t="s">
        <v>48</v>
      </c>
      <c r="D224" s="11" t="s">
        <v>57</v>
      </c>
      <c r="E224" s="11">
        <v>4209900</v>
      </c>
      <c r="F224" s="11"/>
      <c r="G224" s="12">
        <f>SUM(G225,G226)</f>
        <v>1900</v>
      </c>
      <c r="H224" s="47">
        <f>SUM(H225,H226)</f>
        <v>1839.873</v>
      </c>
      <c r="I224" s="59">
        <f t="shared" si="7"/>
        <v>96.83542105263157</v>
      </c>
    </row>
    <row r="225" spans="1:9" ht="32.25" customHeight="1">
      <c r="A225" s="13" t="s">
        <v>234</v>
      </c>
      <c r="B225" s="14" t="s">
        <v>35</v>
      </c>
      <c r="C225" s="14" t="s">
        <v>48</v>
      </c>
      <c r="D225" s="14" t="s">
        <v>57</v>
      </c>
      <c r="E225" s="14">
        <v>4209900</v>
      </c>
      <c r="F225" s="14" t="s">
        <v>232</v>
      </c>
      <c r="G225" s="15">
        <v>1675</v>
      </c>
      <c r="H225" s="15">
        <v>1675</v>
      </c>
      <c r="I225" s="59">
        <f t="shared" si="7"/>
        <v>100</v>
      </c>
    </row>
    <row r="226" spans="1:9" ht="19.5" customHeight="1">
      <c r="A226" s="13" t="s">
        <v>235</v>
      </c>
      <c r="B226" s="14" t="s">
        <v>35</v>
      </c>
      <c r="C226" s="14" t="s">
        <v>48</v>
      </c>
      <c r="D226" s="14" t="s">
        <v>57</v>
      </c>
      <c r="E226" s="14" t="s">
        <v>246</v>
      </c>
      <c r="F226" s="14" t="s">
        <v>233</v>
      </c>
      <c r="G226" s="15">
        <v>225</v>
      </c>
      <c r="H226" s="49">
        <v>164.873</v>
      </c>
      <c r="I226" s="59">
        <f t="shared" si="7"/>
        <v>73.27688888888888</v>
      </c>
    </row>
    <row r="227" spans="1:9" ht="19.5" customHeight="1">
      <c r="A227" s="16" t="s">
        <v>243</v>
      </c>
      <c r="B227" s="11" t="s">
        <v>35</v>
      </c>
      <c r="C227" s="11" t="s">
        <v>48</v>
      </c>
      <c r="D227" s="11" t="s">
        <v>57</v>
      </c>
      <c r="E227" s="11" t="s">
        <v>244</v>
      </c>
      <c r="F227" s="11"/>
      <c r="G227" s="25">
        <f>SUM(G228)</f>
        <v>7</v>
      </c>
      <c r="H227" s="25">
        <f>SUM(H228)</f>
        <v>7</v>
      </c>
      <c r="I227" s="59">
        <f t="shared" si="7"/>
        <v>100</v>
      </c>
    </row>
    <row r="228" spans="1:9" ht="19.5" customHeight="1">
      <c r="A228" s="58" t="s">
        <v>235</v>
      </c>
      <c r="B228" s="14" t="s">
        <v>35</v>
      </c>
      <c r="C228" s="14" t="s">
        <v>48</v>
      </c>
      <c r="D228" s="14" t="s">
        <v>57</v>
      </c>
      <c r="E228" s="14" t="s">
        <v>244</v>
      </c>
      <c r="F228" s="14" t="s">
        <v>233</v>
      </c>
      <c r="G228" s="21">
        <v>7</v>
      </c>
      <c r="H228" s="21">
        <v>7</v>
      </c>
      <c r="I228" s="59">
        <f t="shared" si="7"/>
        <v>100</v>
      </c>
    </row>
    <row r="229" spans="1:9" ht="18.75" customHeight="1">
      <c r="A229" s="6" t="s">
        <v>17</v>
      </c>
      <c r="B229" s="7" t="s">
        <v>35</v>
      </c>
      <c r="C229" s="7" t="s">
        <v>48</v>
      </c>
      <c r="D229" s="7" t="s">
        <v>54</v>
      </c>
      <c r="E229" s="7"/>
      <c r="F229" s="7"/>
      <c r="G229" s="8">
        <f>SUM(G230)</f>
        <v>1039.5</v>
      </c>
      <c r="H229" s="43">
        <f>SUM(H230)</f>
        <v>887.568</v>
      </c>
      <c r="I229" s="59">
        <f t="shared" si="7"/>
        <v>85.38412698412698</v>
      </c>
    </row>
    <row r="230" spans="1:9" ht="24" customHeight="1">
      <c r="A230" s="10" t="s">
        <v>185</v>
      </c>
      <c r="B230" s="11" t="s">
        <v>35</v>
      </c>
      <c r="C230" s="11" t="s">
        <v>48</v>
      </c>
      <c r="D230" s="11" t="s">
        <v>54</v>
      </c>
      <c r="E230" s="11" t="s">
        <v>105</v>
      </c>
      <c r="F230" s="11"/>
      <c r="G230" s="12">
        <f>SUM(G231)</f>
        <v>1039.5</v>
      </c>
      <c r="H230" s="47">
        <f>SUM(H231)</f>
        <v>887.568</v>
      </c>
      <c r="I230" s="59">
        <f t="shared" si="7"/>
        <v>85.38412698412698</v>
      </c>
    </row>
    <row r="231" spans="1:9" ht="16.5" customHeight="1">
      <c r="A231" s="13" t="s">
        <v>235</v>
      </c>
      <c r="B231" s="14" t="s">
        <v>35</v>
      </c>
      <c r="C231" s="14" t="s">
        <v>48</v>
      </c>
      <c r="D231" s="14" t="s">
        <v>54</v>
      </c>
      <c r="E231" s="14" t="s">
        <v>105</v>
      </c>
      <c r="F231" s="14" t="s">
        <v>233</v>
      </c>
      <c r="G231" s="15">
        <v>1039.5</v>
      </c>
      <c r="H231" s="49">
        <v>887.568</v>
      </c>
      <c r="I231" s="59">
        <f t="shared" si="7"/>
        <v>85.38412698412698</v>
      </c>
    </row>
    <row r="232" spans="1:9" ht="17.25" customHeight="1">
      <c r="A232" s="6" t="s">
        <v>18</v>
      </c>
      <c r="B232" s="7" t="s">
        <v>35</v>
      </c>
      <c r="C232" s="7" t="s">
        <v>48</v>
      </c>
      <c r="D232" s="7" t="s">
        <v>58</v>
      </c>
      <c r="E232" s="7"/>
      <c r="F232" s="7"/>
      <c r="G232" s="8">
        <f>SUM(G233,G235,G241,G239)</f>
        <v>10610</v>
      </c>
      <c r="H232" s="43">
        <f>SUM(H233,H235,H241,H239)</f>
        <v>10290.135</v>
      </c>
      <c r="I232" s="59">
        <f t="shared" si="7"/>
        <v>96.98524976437324</v>
      </c>
    </row>
    <row r="233" spans="1:9" ht="18.75" customHeight="1">
      <c r="A233" s="10" t="s">
        <v>6</v>
      </c>
      <c r="B233" s="11" t="s">
        <v>35</v>
      </c>
      <c r="C233" s="11" t="s">
        <v>48</v>
      </c>
      <c r="D233" s="11" t="s">
        <v>58</v>
      </c>
      <c r="E233" s="11" t="s">
        <v>30</v>
      </c>
      <c r="F233" s="11"/>
      <c r="G233" s="12">
        <f>SUM(G234)</f>
        <v>5020</v>
      </c>
      <c r="H233" s="47">
        <f>SUM(H234)</f>
        <v>4995.533</v>
      </c>
      <c r="I233" s="59">
        <f t="shared" si="7"/>
        <v>99.512609561753</v>
      </c>
    </row>
    <row r="234" spans="1:9" ht="21.75" customHeight="1">
      <c r="A234" s="13" t="s">
        <v>251</v>
      </c>
      <c r="B234" s="14" t="s">
        <v>35</v>
      </c>
      <c r="C234" s="14" t="s">
        <v>48</v>
      </c>
      <c r="D234" s="14" t="s">
        <v>58</v>
      </c>
      <c r="E234" s="14" t="s">
        <v>30</v>
      </c>
      <c r="F234" s="14" t="s">
        <v>190</v>
      </c>
      <c r="G234" s="15">
        <v>5020</v>
      </c>
      <c r="H234" s="49">
        <v>4995.533</v>
      </c>
      <c r="I234" s="59">
        <f t="shared" si="7"/>
        <v>99.512609561753</v>
      </c>
    </row>
    <row r="235" spans="1:9" ht="53.25" customHeight="1">
      <c r="A235" s="26" t="s">
        <v>19</v>
      </c>
      <c r="B235" s="11" t="s">
        <v>35</v>
      </c>
      <c r="C235" s="11" t="s">
        <v>48</v>
      </c>
      <c r="D235" s="11" t="s">
        <v>58</v>
      </c>
      <c r="E235" s="11">
        <v>4520000</v>
      </c>
      <c r="F235" s="7"/>
      <c r="G235" s="12">
        <f>SUM(G236)</f>
        <v>5200</v>
      </c>
      <c r="H235" s="47">
        <f>SUM(H236)</f>
        <v>5177.4710000000005</v>
      </c>
      <c r="I235" s="59">
        <f t="shared" si="7"/>
        <v>99.56675</v>
      </c>
    </row>
    <row r="236" spans="1:9" ht="27" customHeight="1">
      <c r="A236" s="10" t="s">
        <v>253</v>
      </c>
      <c r="B236" s="11" t="s">
        <v>35</v>
      </c>
      <c r="C236" s="11" t="s">
        <v>48</v>
      </c>
      <c r="D236" s="11" t="s">
        <v>58</v>
      </c>
      <c r="E236" s="11">
        <v>4529900</v>
      </c>
      <c r="F236" s="7"/>
      <c r="G236" s="25">
        <f>SUM(G237,G238)</f>
        <v>5200</v>
      </c>
      <c r="H236" s="35">
        <f>SUM(H237,H238)</f>
        <v>5177.4710000000005</v>
      </c>
      <c r="I236" s="59">
        <f t="shared" si="7"/>
        <v>99.56675</v>
      </c>
    </row>
    <row r="237" spans="1:9" ht="33" customHeight="1">
      <c r="A237" s="13" t="s">
        <v>234</v>
      </c>
      <c r="B237" s="14" t="s">
        <v>35</v>
      </c>
      <c r="C237" s="14" t="s">
        <v>48</v>
      </c>
      <c r="D237" s="14" t="s">
        <v>58</v>
      </c>
      <c r="E237" s="14">
        <v>4529900</v>
      </c>
      <c r="F237" s="14" t="s">
        <v>232</v>
      </c>
      <c r="G237" s="21">
        <v>4791.5</v>
      </c>
      <c r="H237" s="36">
        <v>4780.934</v>
      </c>
      <c r="I237" s="59">
        <f t="shared" si="7"/>
        <v>99.77948450380883</v>
      </c>
    </row>
    <row r="238" spans="1:9" ht="18" customHeight="1">
      <c r="A238" s="13" t="s">
        <v>235</v>
      </c>
      <c r="B238" s="14" t="s">
        <v>35</v>
      </c>
      <c r="C238" s="14" t="s">
        <v>48</v>
      </c>
      <c r="D238" s="14" t="s">
        <v>58</v>
      </c>
      <c r="E238" s="14" t="s">
        <v>247</v>
      </c>
      <c r="F238" s="14" t="s">
        <v>233</v>
      </c>
      <c r="G238" s="21">
        <v>408.5</v>
      </c>
      <c r="H238" s="36">
        <v>396.537</v>
      </c>
      <c r="I238" s="59">
        <f t="shared" si="7"/>
        <v>97.07148102815178</v>
      </c>
    </row>
    <row r="239" spans="1:9" ht="18" customHeight="1">
      <c r="A239" s="16" t="s">
        <v>243</v>
      </c>
      <c r="B239" s="11" t="s">
        <v>35</v>
      </c>
      <c r="C239" s="11" t="s">
        <v>48</v>
      </c>
      <c r="D239" s="11" t="s">
        <v>58</v>
      </c>
      <c r="E239" s="11" t="s">
        <v>244</v>
      </c>
      <c r="F239" s="11"/>
      <c r="G239" s="25">
        <f>SUM(G240)</f>
        <v>40</v>
      </c>
      <c r="H239" s="25">
        <f>SUM(H240)</f>
        <v>40</v>
      </c>
      <c r="I239" s="59">
        <f t="shared" si="7"/>
        <v>100</v>
      </c>
    </row>
    <row r="240" spans="1:9" ht="18" customHeight="1">
      <c r="A240" s="58" t="s">
        <v>235</v>
      </c>
      <c r="B240" s="14" t="s">
        <v>35</v>
      </c>
      <c r="C240" s="14" t="s">
        <v>48</v>
      </c>
      <c r="D240" s="14" t="s">
        <v>58</v>
      </c>
      <c r="E240" s="14" t="s">
        <v>244</v>
      </c>
      <c r="F240" s="14" t="s">
        <v>233</v>
      </c>
      <c r="G240" s="21">
        <v>40</v>
      </c>
      <c r="H240" s="21">
        <v>40</v>
      </c>
      <c r="I240" s="59">
        <f t="shared" si="7"/>
        <v>100</v>
      </c>
    </row>
    <row r="241" spans="1:9" ht="18.75" customHeight="1">
      <c r="A241" s="16" t="s">
        <v>95</v>
      </c>
      <c r="B241" s="11" t="s">
        <v>35</v>
      </c>
      <c r="C241" s="11" t="s">
        <v>48</v>
      </c>
      <c r="D241" s="11" t="s">
        <v>58</v>
      </c>
      <c r="E241" s="11" t="s">
        <v>88</v>
      </c>
      <c r="F241" s="11"/>
      <c r="G241" s="25">
        <f>SUM(G242)</f>
        <v>350</v>
      </c>
      <c r="H241" s="35">
        <f>SUM(H242)</f>
        <v>77.131</v>
      </c>
      <c r="I241" s="59">
        <f t="shared" si="7"/>
        <v>22.03742857142857</v>
      </c>
    </row>
    <row r="242" spans="1:9" ht="31.5" customHeight="1">
      <c r="A242" s="16" t="s">
        <v>141</v>
      </c>
      <c r="B242" s="11" t="s">
        <v>35</v>
      </c>
      <c r="C242" s="11" t="s">
        <v>48</v>
      </c>
      <c r="D242" s="11" t="s">
        <v>58</v>
      </c>
      <c r="E242" s="11" t="s">
        <v>142</v>
      </c>
      <c r="F242" s="11"/>
      <c r="G242" s="25">
        <f>SUM(G243)</f>
        <v>350</v>
      </c>
      <c r="H242" s="35">
        <f>SUM(H243)</f>
        <v>77.131</v>
      </c>
      <c r="I242" s="59">
        <f t="shared" si="7"/>
        <v>22.03742857142857</v>
      </c>
    </row>
    <row r="243" spans="1:9" ht="17.25" customHeight="1">
      <c r="A243" s="13" t="s">
        <v>235</v>
      </c>
      <c r="B243" s="14" t="s">
        <v>35</v>
      </c>
      <c r="C243" s="14" t="s">
        <v>48</v>
      </c>
      <c r="D243" s="14" t="s">
        <v>58</v>
      </c>
      <c r="E243" s="14" t="s">
        <v>142</v>
      </c>
      <c r="F243" s="14" t="s">
        <v>233</v>
      </c>
      <c r="G243" s="21">
        <v>350</v>
      </c>
      <c r="H243" s="36">
        <v>77.131</v>
      </c>
      <c r="I243" s="59">
        <f t="shared" si="7"/>
        <v>22.03742857142857</v>
      </c>
    </row>
    <row r="244" spans="1:9" ht="21" customHeight="1">
      <c r="A244" s="17" t="s">
        <v>144</v>
      </c>
      <c r="B244" s="7" t="s">
        <v>35</v>
      </c>
      <c r="C244" s="7" t="s">
        <v>47</v>
      </c>
      <c r="D244" s="22" t="s">
        <v>146</v>
      </c>
      <c r="E244" s="22"/>
      <c r="F244" s="22"/>
      <c r="G244" s="9">
        <f aca="true" t="shared" si="8" ref="G244:H246">SUM(G245)</f>
        <v>55</v>
      </c>
      <c r="H244" s="34">
        <f t="shared" si="8"/>
        <v>47.654</v>
      </c>
      <c r="I244" s="59">
        <f t="shared" si="7"/>
        <v>86.64363636363636</v>
      </c>
    </row>
    <row r="245" spans="1:9" ht="20.25" customHeight="1">
      <c r="A245" s="16" t="s">
        <v>95</v>
      </c>
      <c r="B245" s="11" t="s">
        <v>35</v>
      </c>
      <c r="C245" s="11" t="s">
        <v>47</v>
      </c>
      <c r="D245" s="23" t="s">
        <v>146</v>
      </c>
      <c r="E245" s="23" t="s">
        <v>88</v>
      </c>
      <c r="F245" s="23"/>
      <c r="G245" s="25">
        <f t="shared" si="8"/>
        <v>55</v>
      </c>
      <c r="H245" s="35">
        <f t="shared" si="8"/>
        <v>47.654</v>
      </c>
      <c r="I245" s="59">
        <f t="shared" si="7"/>
        <v>86.64363636363636</v>
      </c>
    </row>
    <row r="246" spans="1:9" ht="30.75" customHeight="1">
      <c r="A246" s="16" t="s">
        <v>145</v>
      </c>
      <c r="B246" s="11" t="s">
        <v>35</v>
      </c>
      <c r="C246" s="11" t="s">
        <v>47</v>
      </c>
      <c r="D246" s="23" t="s">
        <v>146</v>
      </c>
      <c r="E246" s="23" t="s">
        <v>147</v>
      </c>
      <c r="F246" s="23"/>
      <c r="G246" s="25">
        <f t="shared" si="8"/>
        <v>55</v>
      </c>
      <c r="H246" s="35">
        <f t="shared" si="8"/>
        <v>47.654</v>
      </c>
      <c r="I246" s="59">
        <f t="shared" si="7"/>
        <v>86.64363636363636</v>
      </c>
    </row>
    <row r="247" spans="1:9" ht="18" customHeight="1">
      <c r="A247" s="13" t="s">
        <v>235</v>
      </c>
      <c r="B247" s="14" t="s">
        <v>35</v>
      </c>
      <c r="C247" s="14" t="s">
        <v>47</v>
      </c>
      <c r="D247" s="24" t="s">
        <v>146</v>
      </c>
      <c r="E247" s="24" t="s">
        <v>147</v>
      </c>
      <c r="F247" s="24" t="s">
        <v>233</v>
      </c>
      <c r="G247" s="21">
        <v>55</v>
      </c>
      <c r="H247" s="36">
        <v>47.654</v>
      </c>
      <c r="I247" s="59">
        <f t="shared" si="7"/>
        <v>86.64363636363636</v>
      </c>
    </row>
    <row r="248" spans="1:9" ht="24" customHeight="1">
      <c r="A248" s="17" t="s">
        <v>115</v>
      </c>
      <c r="B248" s="7" t="s">
        <v>35</v>
      </c>
      <c r="C248" s="7" t="s">
        <v>50</v>
      </c>
      <c r="D248" s="7" t="s">
        <v>98</v>
      </c>
      <c r="E248" s="7"/>
      <c r="F248" s="7"/>
      <c r="G248" s="9">
        <f>SUM(G249)</f>
        <v>1100</v>
      </c>
      <c r="H248" s="9">
        <f>SUM(H249)</f>
        <v>1100</v>
      </c>
      <c r="I248" s="59">
        <f t="shared" si="7"/>
        <v>100</v>
      </c>
    </row>
    <row r="249" spans="1:9" ht="24" customHeight="1">
      <c r="A249" s="16" t="s">
        <v>153</v>
      </c>
      <c r="B249" s="11" t="s">
        <v>35</v>
      </c>
      <c r="C249" s="11" t="s">
        <v>50</v>
      </c>
      <c r="D249" s="11" t="s">
        <v>98</v>
      </c>
      <c r="E249" s="11" t="s">
        <v>152</v>
      </c>
      <c r="F249" s="11"/>
      <c r="G249" s="25">
        <f>SUM(G250)</f>
        <v>1100</v>
      </c>
      <c r="H249" s="25">
        <f>SUM(H250)</f>
        <v>1100</v>
      </c>
      <c r="I249" s="59">
        <f t="shared" si="7"/>
        <v>100</v>
      </c>
    </row>
    <row r="250" spans="1:9" ht="15" customHeight="1">
      <c r="A250" s="13" t="s">
        <v>235</v>
      </c>
      <c r="B250" s="14" t="s">
        <v>35</v>
      </c>
      <c r="C250" s="14" t="s">
        <v>50</v>
      </c>
      <c r="D250" s="14" t="s">
        <v>98</v>
      </c>
      <c r="E250" s="14" t="s">
        <v>152</v>
      </c>
      <c r="F250" s="14" t="s">
        <v>233</v>
      </c>
      <c r="G250" s="21">
        <v>1100</v>
      </c>
      <c r="H250" s="21">
        <v>1100</v>
      </c>
      <c r="I250" s="59">
        <f t="shared" si="7"/>
        <v>100</v>
      </c>
    </row>
    <row r="251" spans="1:9" ht="17.25" customHeight="1">
      <c r="A251" s="17" t="s">
        <v>122</v>
      </c>
      <c r="B251" s="7" t="s">
        <v>35</v>
      </c>
      <c r="C251" s="7" t="s">
        <v>49</v>
      </c>
      <c r="D251" s="7"/>
      <c r="E251" s="7"/>
      <c r="F251" s="7"/>
      <c r="G251" s="9">
        <f>SUM(G252,G255)</f>
        <v>4259.4</v>
      </c>
      <c r="H251" s="9">
        <f>SUM(H252,H255)</f>
        <v>4259.4</v>
      </c>
      <c r="I251" s="59">
        <f t="shared" si="7"/>
        <v>100</v>
      </c>
    </row>
    <row r="252" spans="1:9" ht="18" customHeight="1">
      <c r="A252" s="17" t="s">
        <v>123</v>
      </c>
      <c r="B252" s="7" t="s">
        <v>35</v>
      </c>
      <c r="C252" s="7" t="s">
        <v>49</v>
      </c>
      <c r="D252" s="7" t="s">
        <v>55</v>
      </c>
      <c r="E252" s="7"/>
      <c r="F252" s="7"/>
      <c r="G252" s="9">
        <f>SUM(G253)</f>
        <v>3305.4</v>
      </c>
      <c r="H252" s="9">
        <f>SUM(H253)</f>
        <v>3305.4</v>
      </c>
      <c r="I252" s="59">
        <f t="shared" si="7"/>
        <v>100</v>
      </c>
    </row>
    <row r="253" spans="1:9" ht="83.25" customHeight="1">
      <c r="A253" s="16" t="s">
        <v>177</v>
      </c>
      <c r="B253" s="11" t="s">
        <v>35</v>
      </c>
      <c r="C253" s="11" t="s">
        <v>49</v>
      </c>
      <c r="D253" s="11" t="s">
        <v>55</v>
      </c>
      <c r="E253" s="11" t="s">
        <v>255</v>
      </c>
      <c r="F253" s="11"/>
      <c r="G253" s="12">
        <f>SUM(G254)</f>
        <v>3305.4</v>
      </c>
      <c r="H253" s="12">
        <f>SUM(H254)</f>
        <v>3305.4</v>
      </c>
      <c r="I253" s="59">
        <f t="shared" si="7"/>
        <v>100</v>
      </c>
    </row>
    <row r="254" spans="1:9" ht="16.5" customHeight="1">
      <c r="A254" s="13" t="s">
        <v>235</v>
      </c>
      <c r="B254" s="14" t="s">
        <v>35</v>
      </c>
      <c r="C254" s="14" t="s">
        <v>49</v>
      </c>
      <c r="D254" s="14" t="s">
        <v>55</v>
      </c>
      <c r="E254" s="14" t="s">
        <v>255</v>
      </c>
      <c r="F254" s="14" t="s">
        <v>233</v>
      </c>
      <c r="G254" s="15">
        <v>3305.4</v>
      </c>
      <c r="H254" s="15">
        <v>3305.4</v>
      </c>
      <c r="I254" s="59">
        <f t="shared" si="7"/>
        <v>100</v>
      </c>
    </row>
    <row r="255" spans="1:9" ht="18" customHeight="1">
      <c r="A255" s="6" t="s">
        <v>25</v>
      </c>
      <c r="B255" s="7" t="s">
        <v>35</v>
      </c>
      <c r="C255" s="7" t="s">
        <v>49</v>
      </c>
      <c r="D255" s="7" t="s">
        <v>59</v>
      </c>
      <c r="E255" s="7"/>
      <c r="F255" s="7"/>
      <c r="G255" s="8">
        <f>SUM(G256)</f>
        <v>954</v>
      </c>
      <c r="H255" s="8">
        <f>SUM(H256)</f>
        <v>954</v>
      </c>
      <c r="I255" s="59">
        <f t="shared" si="7"/>
        <v>100</v>
      </c>
    </row>
    <row r="256" spans="1:9" ht="47.25" customHeight="1">
      <c r="A256" s="16" t="s">
        <v>184</v>
      </c>
      <c r="B256" s="11" t="s">
        <v>35</v>
      </c>
      <c r="C256" s="11" t="s">
        <v>49</v>
      </c>
      <c r="D256" s="11" t="s">
        <v>59</v>
      </c>
      <c r="E256" s="11" t="s">
        <v>37</v>
      </c>
      <c r="F256" s="11"/>
      <c r="G256" s="12">
        <f>SUM(G257)</f>
        <v>954</v>
      </c>
      <c r="H256" s="12">
        <f>SUM(H257)</f>
        <v>954</v>
      </c>
      <c r="I256" s="59">
        <f t="shared" si="7"/>
        <v>100</v>
      </c>
    </row>
    <row r="257" spans="1:9" ht="23.25" customHeight="1">
      <c r="A257" s="13" t="s">
        <v>211</v>
      </c>
      <c r="B257" s="14" t="s">
        <v>35</v>
      </c>
      <c r="C257" s="14" t="s">
        <v>49</v>
      </c>
      <c r="D257" s="14" t="s">
        <v>59</v>
      </c>
      <c r="E257" s="14" t="s">
        <v>37</v>
      </c>
      <c r="F257" s="14" t="s">
        <v>214</v>
      </c>
      <c r="G257" s="15">
        <v>954</v>
      </c>
      <c r="H257" s="15">
        <v>954</v>
      </c>
      <c r="I257" s="59">
        <f aca="true" t="shared" si="9" ref="I257:I312">H257/G257*100</f>
        <v>100</v>
      </c>
    </row>
    <row r="258" spans="1:9" ht="20.25" customHeight="1">
      <c r="A258" s="6" t="s">
        <v>7</v>
      </c>
      <c r="B258" s="7" t="s">
        <v>35</v>
      </c>
      <c r="C258" s="7" t="s">
        <v>46</v>
      </c>
      <c r="D258" s="7" t="s">
        <v>81</v>
      </c>
      <c r="E258" s="7"/>
      <c r="F258" s="7"/>
      <c r="G258" s="8">
        <f>SUM(G259,G261,G263)</f>
        <v>811.2</v>
      </c>
      <c r="H258" s="43">
        <f>SUM(H259,H261,H263)</f>
        <v>811.19</v>
      </c>
      <c r="I258" s="59">
        <f t="shared" si="9"/>
        <v>99.99876725838264</v>
      </c>
    </row>
    <row r="259" spans="1:9" ht="30" customHeight="1">
      <c r="A259" s="10" t="s">
        <v>228</v>
      </c>
      <c r="B259" s="11" t="s">
        <v>35</v>
      </c>
      <c r="C259" s="11" t="s">
        <v>46</v>
      </c>
      <c r="D259" s="11" t="s">
        <v>81</v>
      </c>
      <c r="E259" s="11" t="s">
        <v>230</v>
      </c>
      <c r="F259" s="11"/>
      <c r="G259" s="12">
        <f>SUM(G260)</f>
        <v>350</v>
      </c>
      <c r="H259" s="12">
        <f>SUM(H260)</f>
        <v>350</v>
      </c>
      <c r="I259" s="59">
        <f t="shared" si="9"/>
        <v>100</v>
      </c>
    </row>
    <row r="260" spans="1:9" ht="17.25" customHeight="1">
      <c r="A260" s="13" t="s">
        <v>235</v>
      </c>
      <c r="B260" s="14" t="s">
        <v>35</v>
      </c>
      <c r="C260" s="14" t="s">
        <v>46</v>
      </c>
      <c r="D260" s="14" t="s">
        <v>81</v>
      </c>
      <c r="E260" s="14" t="s">
        <v>230</v>
      </c>
      <c r="F260" s="14" t="s">
        <v>233</v>
      </c>
      <c r="G260" s="15">
        <v>350</v>
      </c>
      <c r="H260" s="15">
        <v>350</v>
      </c>
      <c r="I260" s="59">
        <f t="shared" si="9"/>
        <v>100</v>
      </c>
    </row>
    <row r="261" spans="1:9" ht="39" customHeight="1">
      <c r="A261" s="16" t="s">
        <v>280</v>
      </c>
      <c r="B261" s="11" t="s">
        <v>35</v>
      </c>
      <c r="C261" s="11" t="s">
        <v>46</v>
      </c>
      <c r="D261" s="24" t="s">
        <v>81</v>
      </c>
      <c r="E261" s="24" t="s">
        <v>281</v>
      </c>
      <c r="F261" s="24"/>
      <c r="G261" s="12">
        <f>SUM(G262)</f>
        <v>274.2</v>
      </c>
      <c r="H261" s="47">
        <f>SUM(H262)</f>
        <v>274.19</v>
      </c>
      <c r="I261" s="59">
        <f t="shared" si="9"/>
        <v>99.9963530269876</v>
      </c>
    </row>
    <row r="262" spans="1:9" ht="17.25" customHeight="1">
      <c r="A262" s="13" t="s">
        <v>235</v>
      </c>
      <c r="B262" s="14" t="s">
        <v>35</v>
      </c>
      <c r="C262" s="14" t="s">
        <v>46</v>
      </c>
      <c r="D262" s="24" t="s">
        <v>81</v>
      </c>
      <c r="E262" s="24" t="s">
        <v>281</v>
      </c>
      <c r="F262" s="24" t="s">
        <v>233</v>
      </c>
      <c r="G262" s="15">
        <v>274.2</v>
      </c>
      <c r="H262" s="49">
        <v>274.19</v>
      </c>
      <c r="I262" s="59">
        <f t="shared" si="9"/>
        <v>99.9963530269876</v>
      </c>
    </row>
    <row r="263" spans="1:9" ht="17.25" customHeight="1">
      <c r="A263" s="10" t="s">
        <v>8</v>
      </c>
      <c r="B263" s="11" t="s">
        <v>35</v>
      </c>
      <c r="C263" s="11" t="s">
        <v>46</v>
      </c>
      <c r="D263" s="11" t="s">
        <v>81</v>
      </c>
      <c r="E263" s="11" t="s">
        <v>31</v>
      </c>
      <c r="F263" s="11"/>
      <c r="G263" s="12">
        <f>SUM(G264)</f>
        <v>187</v>
      </c>
      <c r="H263" s="12">
        <f>SUM(H264)</f>
        <v>187</v>
      </c>
      <c r="I263" s="59">
        <f t="shared" si="9"/>
        <v>100</v>
      </c>
    </row>
    <row r="264" spans="1:9" ht="17.25" customHeight="1">
      <c r="A264" s="13" t="s">
        <v>251</v>
      </c>
      <c r="B264" s="14" t="s">
        <v>35</v>
      </c>
      <c r="C264" s="14" t="s">
        <v>46</v>
      </c>
      <c r="D264" s="14" t="s">
        <v>81</v>
      </c>
      <c r="E264" s="14" t="s">
        <v>31</v>
      </c>
      <c r="F264" s="14" t="s">
        <v>190</v>
      </c>
      <c r="G264" s="15">
        <v>187</v>
      </c>
      <c r="H264" s="15">
        <v>187</v>
      </c>
      <c r="I264" s="59">
        <f t="shared" si="9"/>
        <v>100</v>
      </c>
    </row>
    <row r="265" spans="1:9" ht="30.75" customHeight="1">
      <c r="A265" s="6" t="s">
        <v>178</v>
      </c>
      <c r="B265" s="7" t="s">
        <v>179</v>
      </c>
      <c r="C265" s="7"/>
      <c r="D265" s="7"/>
      <c r="E265" s="7"/>
      <c r="F265" s="7"/>
      <c r="G265" s="43">
        <f>SUM(G266,G270)</f>
        <v>5421.121</v>
      </c>
      <c r="H265" s="43">
        <f>SUM(H266,H270)</f>
        <v>5415.17</v>
      </c>
      <c r="I265" s="59">
        <f t="shared" si="9"/>
        <v>99.89022565628032</v>
      </c>
    </row>
    <row r="266" spans="1:9" ht="15.75">
      <c r="A266" s="6" t="s">
        <v>20</v>
      </c>
      <c r="B266" s="7" t="s">
        <v>179</v>
      </c>
      <c r="C266" s="7" t="s">
        <v>47</v>
      </c>
      <c r="D266" s="7"/>
      <c r="E266" s="7"/>
      <c r="F266" s="7"/>
      <c r="G266" s="8">
        <f aca="true" t="shared" si="10" ref="G266:H268">SUM(G267)</f>
        <v>5280</v>
      </c>
      <c r="H266" s="43">
        <f t="shared" si="10"/>
        <v>5274.049</v>
      </c>
      <c r="I266" s="59">
        <f t="shared" si="9"/>
        <v>99.88729166666667</v>
      </c>
    </row>
    <row r="267" spans="1:9" ht="15.75">
      <c r="A267" s="10" t="s">
        <v>21</v>
      </c>
      <c r="B267" s="11" t="s">
        <v>179</v>
      </c>
      <c r="C267" s="11" t="s">
        <v>47</v>
      </c>
      <c r="D267" s="11" t="s">
        <v>60</v>
      </c>
      <c r="E267" s="11"/>
      <c r="F267" s="11"/>
      <c r="G267" s="25">
        <f t="shared" si="10"/>
        <v>5280</v>
      </c>
      <c r="H267" s="35">
        <f t="shared" si="10"/>
        <v>5274.049</v>
      </c>
      <c r="I267" s="59">
        <f t="shared" si="9"/>
        <v>99.88729166666667</v>
      </c>
    </row>
    <row r="268" spans="1:9" ht="15.75">
      <c r="A268" s="10" t="s">
        <v>6</v>
      </c>
      <c r="B268" s="11" t="s">
        <v>179</v>
      </c>
      <c r="C268" s="11" t="s">
        <v>47</v>
      </c>
      <c r="D268" s="11" t="s">
        <v>60</v>
      </c>
      <c r="E268" s="11" t="s">
        <v>30</v>
      </c>
      <c r="F268" s="11"/>
      <c r="G268" s="25">
        <f t="shared" si="10"/>
        <v>5280</v>
      </c>
      <c r="H268" s="35">
        <f t="shared" si="10"/>
        <v>5274.049</v>
      </c>
      <c r="I268" s="59">
        <f t="shared" si="9"/>
        <v>99.88729166666667</v>
      </c>
    </row>
    <row r="269" spans="1:9" ht="17.25" customHeight="1">
      <c r="A269" s="13" t="s">
        <v>251</v>
      </c>
      <c r="B269" s="14" t="s">
        <v>179</v>
      </c>
      <c r="C269" s="14" t="s">
        <v>47</v>
      </c>
      <c r="D269" s="14" t="s">
        <v>60</v>
      </c>
      <c r="E269" s="14" t="s">
        <v>30</v>
      </c>
      <c r="F269" s="14" t="s">
        <v>190</v>
      </c>
      <c r="G269" s="21">
        <v>5280</v>
      </c>
      <c r="H269" s="36">
        <v>5274.049</v>
      </c>
      <c r="I269" s="59">
        <f t="shared" si="9"/>
        <v>99.88729166666667</v>
      </c>
    </row>
    <row r="270" spans="1:9" ht="17.25" customHeight="1">
      <c r="A270" s="6" t="s">
        <v>7</v>
      </c>
      <c r="B270" s="7" t="s">
        <v>179</v>
      </c>
      <c r="C270" s="7" t="s">
        <v>46</v>
      </c>
      <c r="D270" s="7" t="s">
        <v>81</v>
      </c>
      <c r="E270" s="7"/>
      <c r="F270" s="7"/>
      <c r="G270" s="43">
        <f>SUM(G271)</f>
        <v>141.121</v>
      </c>
      <c r="H270" s="43">
        <f>SUM(H271)</f>
        <v>141.121</v>
      </c>
      <c r="I270" s="59">
        <f t="shared" si="9"/>
        <v>100</v>
      </c>
    </row>
    <row r="271" spans="1:9" ht="17.25" customHeight="1">
      <c r="A271" s="10" t="s">
        <v>8</v>
      </c>
      <c r="B271" s="11" t="s">
        <v>179</v>
      </c>
      <c r="C271" s="11" t="s">
        <v>46</v>
      </c>
      <c r="D271" s="11" t="s">
        <v>81</v>
      </c>
      <c r="E271" s="11" t="s">
        <v>31</v>
      </c>
      <c r="F271" s="11"/>
      <c r="G271" s="47">
        <f>SUM(G272)</f>
        <v>141.121</v>
      </c>
      <c r="H271" s="47">
        <f>SUM(H272)</f>
        <v>141.121</v>
      </c>
      <c r="I271" s="59">
        <f t="shared" si="9"/>
        <v>100</v>
      </c>
    </row>
    <row r="272" spans="1:9" ht="17.25" customHeight="1">
      <c r="A272" s="13" t="s">
        <v>251</v>
      </c>
      <c r="B272" s="14" t="s">
        <v>179</v>
      </c>
      <c r="C272" s="14" t="s">
        <v>46</v>
      </c>
      <c r="D272" s="14" t="s">
        <v>81</v>
      </c>
      <c r="E272" s="14" t="s">
        <v>31</v>
      </c>
      <c r="F272" s="14" t="s">
        <v>190</v>
      </c>
      <c r="G272" s="49">
        <v>141.121</v>
      </c>
      <c r="H272" s="49">
        <v>141.121</v>
      </c>
      <c r="I272" s="59">
        <f t="shared" si="9"/>
        <v>100</v>
      </c>
    </row>
    <row r="273" spans="1:9" ht="31.5" customHeight="1">
      <c r="A273" s="6" t="s">
        <v>180</v>
      </c>
      <c r="B273" s="7" t="s">
        <v>75</v>
      </c>
      <c r="C273" s="7"/>
      <c r="D273" s="7"/>
      <c r="E273" s="7"/>
      <c r="F273" s="7"/>
      <c r="G273" s="43">
        <f>SUM(G274,G277,G284,G280,G308)</f>
        <v>30560.664</v>
      </c>
      <c r="H273" s="43">
        <f>SUM(H274,H277,H284,H280,H308)</f>
        <v>30505.085</v>
      </c>
      <c r="I273" s="59">
        <f t="shared" si="9"/>
        <v>99.81813549600885</v>
      </c>
    </row>
    <row r="274" spans="1:9" ht="15.75">
      <c r="A274" s="6" t="s">
        <v>22</v>
      </c>
      <c r="B274" s="7" t="s">
        <v>75</v>
      </c>
      <c r="C274" s="7" t="s">
        <v>46</v>
      </c>
      <c r="D274" s="7"/>
      <c r="E274" s="7"/>
      <c r="F274" s="7"/>
      <c r="G274" s="8">
        <f>SUM(G275)</f>
        <v>3913.6</v>
      </c>
      <c r="H274" s="43">
        <f>SUM(H275)</f>
        <v>3886.393</v>
      </c>
      <c r="I274" s="59">
        <f t="shared" si="9"/>
        <v>99.30480887162715</v>
      </c>
    </row>
    <row r="275" spans="1:9" ht="30" customHeight="1">
      <c r="A275" s="10" t="s">
        <v>181</v>
      </c>
      <c r="B275" s="11" t="s">
        <v>75</v>
      </c>
      <c r="C275" s="11" t="s">
        <v>46</v>
      </c>
      <c r="D275" s="11" t="s">
        <v>61</v>
      </c>
      <c r="E275" s="11"/>
      <c r="F275" s="11"/>
      <c r="G275" s="12">
        <f>SUM(G276)</f>
        <v>3913.6</v>
      </c>
      <c r="H275" s="47">
        <f>SUM(H276)</f>
        <v>3886.393</v>
      </c>
      <c r="I275" s="59">
        <f t="shared" si="9"/>
        <v>99.30480887162715</v>
      </c>
    </row>
    <row r="276" spans="1:9" ht="17.25" customHeight="1">
      <c r="A276" s="13" t="s">
        <v>251</v>
      </c>
      <c r="B276" s="14" t="s">
        <v>75</v>
      </c>
      <c r="C276" s="14" t="s">
        <v>46</v>
      </c>
      <c r="D276" s="14" t="s">
        <v>61</v>
      </c>
      <c r="E276" s="14" t="s">
        <v>30</v>
      </c>
      <c r="F276" s="14" t="s">
        <v>190</v>
      </c>
      <c r="G276" s="15">
        <v>3913.6</v>
      </c>
      <c r="H276" s="49">
        <v>3886.393</v>
      </c>
      <c r="I276" s="59">
        <f t="shared" si="9"/>
        <v>99.30480887162715</v>
      </c>
    </row>
    <row r="277" spans="1:9" ht="17.25" customHeight="1">
      <c r="A277" s="6" t="s">
        <v>92</v>
      </c>
      <c r="B277" s="7" t="s">
        <v>75</v>
      </c>
      <c r="C277" s="7" t="s">
        <v>90</v>
      </c>
      <c r="D277" s="7"/>
      <c r="E277" s="7"/>
      <c r="F277" s="7"/>
      <c r="G277" s="8">
        <f>SUM(G278)</f>
        <v>580.6</v>
      </c>
      <c r="H277" s="8">
        <f>SUM(H278)</f>
        <v>580.6</v>
      </c>
      <c r="I277" s="59">
        <f t="shared" si="9"/>
        <v>100</v>
      </c>
    </row>
    <row r="278" spans="1:9" ht="30.75" customHeight="1">
      <c r="A278" s="10" t="s">
        <v>69</v>
      </c>
      <c r="B278" s="11" t="s">
        <v>75</v>
      </c>
      <c r="C278" s="11" t="s">
        <v>90</v>
      </c>
      <c r="D278" s="11" t="s">
        <v>91</v>
      </c>
      <c r="E278" s="11" t="s">
        <v>68</v>
      </c>
      <c r="F278" s="11"/>
      <c r="G278" s="12">
        <f>SUM(G279)</f>
        <v>580.6</v>
      </c>
      <c r="H278" s="12">
        <f>SUM(H279)</f>
        <v>580.6</v>
      </c>
      <c r="I278" s="59">
        <f t="shared" si="9"/>
        <v>100</v>
      </c>
    </row>
    <row r="279" spans="1:9" ht="15.75" customHeight="1">
      <c r="A279" s="13" t="s">
        <v>187</v>
      </c>
      <c r="B279" s="14" t="s">
        <v>75</v>
      </c>
      <c r="C279" s="14" t="s">
        <v>90</v>
      </c>
      <c r="D279" s="14" t="s">
        <v>91</v>
      </c>
      <c r="E279" s="14" t="s">
        <v>68</v>
      </c>
      <c r="F279" s="14" t="s">
        <v>186</v>
      </c>
      <c r="G279" s="15">
        <v>580.6</v>
      </c>
      <c r="H279" s="15">
        <v>580.6</v>
      </c>
      <c r="I279" s="59">
        <f t="shared" si="9"/>
        <v>100</v>
      </c>
    </row>
    <row r="280" spans="1:9" ht="15.75" customHeight="1">
      <c r="A280" s="6" t="s">
        <v>135</v>
      </c>
      <c r="B280" s="7" t="s">
        <v>75</v>
      </c>
      <c r="C280" s="7" t="s">
        <v>49</v>
      </c>
      <c r="D280" s="7" t="s">
        <v>66</v>
      </c>
      <c r="E280" s="7"/>
      <c r="F280" s="7"/>
      <c r="G280" s="8">
        <f aca="true" t="shared" si="11" ref="G280:H282">SUM(G281)</f>
        <v>4042.6</v>
      </c>
      <c r="H280" s="43">
        <f t="shared" si="11"/>
        <v>4042.555</v>
      </c>
      <c r="I280" s="59">
        <f t="shared" si="9"/>
        <v>99.99888685499431</v>
      </c>
    </row>
    <row r="281" spans="1:9" ht="15" customHeight="1">
      <c r="A281" s="10" t="s">
        <v>136</v>
      </c>
      <c r="B281" s="11" t="s">
        <v>75</v>
      </c>
      <c r="C281" s="11" t="s">
        <v>49</v>
      </c>
      <c r="D281" s="11" t="s">
        <v>66</v>
      </c>
      <c r="E281" s="11" t="s">
        <v>212</v>
      </c>
      <c r="F281" s="11"/>
      <c r="G281" s="12">
        <f t="shared" si="11"/>
        <v>4042.6</v>
      </c>
      <c r="H281" s="47">
        <f t="shared" si="11"/>
        <v>4042.555</v>
      </c>
      <c r="I281" s="59">
        <f t="shared" si="9"/>
        <v>99.99888685499431</v>
      </c>
    </row>
    <row r="282" spans="1:9" ht="30" customHeight="1">
      <c r="A282" s="10" t="s">
        <v>137</v>
      </c>
      <c r="B282" s="11" t="s">
        <v>75</v>
      </c>
      <c r="C282" s="11" t="s">
        <v>49</v>
      </c>
      <c r="D282" s="11" t="s">
        <v>66</v>
      </c>
      <c r="E282" s="11" t="s">
        <v>213</v>
      </c>
      <c r="F282" s="11"/>
      <c r="G282" s="12">
        <f t="shared" si="11"/>
        <v>4042.6</v>
      </c>
      <c r="H282" s="47">
        <f t="shared" si="11"/>
        <v>4042.555</v>
      </c>
      <c r="I282" s="59">
        <f t="shared" si="9"/>
        <v>99.99888685499431</v>
      </c>
    </row>
    <row r="283" spans="1:9" ht="21.75" customHeight="1">
      <c r="A283" s="13" t="s">
        <v>211</v>
      </c>
      <c r="B283" s="14" t="s">
        <v>75</v>
      </c>
      <c r="C283" s="14" t="s">
        <v>49</v>
      </c>
      <c r="D283" s="14" t="s">
        <v>66</v>
      </c>
      <c r="E283" s="14" t="s">
        <v>213</v>
      </c>
      <c r="F283" s="14" t="s">
        <v>214</v>
      </c>
      <c r="G283" s="15">
        <v>4042.6</v>
      </c>
      <c r="H283" s="49">
        <v>4042.555</v>
      </c>
      <c r="I283" s="59">
        <f t="shared" si="9"/>
        <v>99.99888685499431</v>
      </c>
    </row>
    <row r="284" spans="1:9" ht="31.5" customHeight="1">
      <c r="A284" s="17" t="s">
        <v>182</v>
      </c>
      <c r="B284" s="7" t="s">
        <v>75</v>
      </c>
      <c r="C284" s="7" t="s">
        <v>110</v>
      </c>
      <c r="D284" s="7"/>
      <c r="E284" s="7"/>
      <c r="F284" s="7"/>
      <c r="G284" s="43">
        <f>SUM(G285,G288)</f>
        <v>21859.464</v>
      </c>
      <c r="H284" s="43">
        <f>SUM(H285,H288)</f>
        <v>21831.137</v>
      </c>
      <c r="I284" s="59">
        <f t="shared" si="9"/>
        <v>99.87041310802496</v>
      </c>
    </row>
    <row r="285" spans="1:9" ht="33.75" customHeight="1">
      <c r="A285" s="17" t="s">
        <v>138</v>
      </c>
      <c r="B285" s="11" t="s">
        <v>75</v>
      </c>
      <c r="C285" s="7" t="s">
        <v>110</v>
      </c>
      <c r="D285" s="7" t="s">
        <v>111</v>
      </c>
      <c r="E285" s="7"/>
      <c r="F285" s="7"/>
      <c r="G285" s="8">
        <f>SUM(G286)</f>
        <v>12280</v>
      </c>
      <c r="H285" s="8">
        <f>SUM(H286)</f>
        <v>12280</v>
      </c>
      <c r="I285" s="59">
        <f t="shared" si="9"/>
        <v>100</v>
      </c>
    </row>
    <row r="286" spans="1:9" ht="30.75" customHeight="1">
      <c r="A286" s="16" t="s">
        <v>224</v>
      </c>
      <c r="B286" s="11" t="s">
        <v>75</v>
      </c>
      <c r="C286" s="11" t="s">
        <v>110</v>
      </c>
      <c r="D286" s="11" t="s">
        <v>111</v>
      </c>
      <c r="E286" s="11" t="s">
        <v>139</v>
      </c>
      <c r="F286" s="11"/>
      <c r="G286" s="12">
        <f>SUM(G287)</f>
        <v>12280</v>
      </c>
      <c r="H286" s="12">
        <f>SUM(H287)</f>
        <v>12280</v>
      </c>
      <c r="I286" s="59">
        <f t="shared" si="9"/>
        <v>100</v>
      </c>
    </row>
    <row r="287" spans="1:9" ht="20.25" customHeight="1">
      <c r="A287" s="18" t="s">
        <v>226</v>
      </c>
      <c r="B287" s="14" t="s">
        <v>75</v>
      </c>
      <c r="C287" s="14" t="s">
        <v>110</v>
      </c>
      <c r="D287" s="14" t="s">
        <v>111</v>
      </c>
      <c r="E287" s="14" t="s">
        <v>139</v>
      </c>
      <c r="F287" s="14" t="s">
        <v>225</v>
      </c>
      <c r="G287" s="15">
        <v>12280</v>
      </c>
      <c r="H287" s="15">
        <v>12280</v>
      </c>
      <c r="I287" s="59">
        <f t="shared" si="9"/>
        <v>100</v>
      </c>
    </row>
    <row r="288" spans="1:9" ht="19.5" customHeight="1">
      <c r="A288" s="17" t="s">
        <v>183</v>
      </c>
      <c r="B288" s="7" t="s">
        <v>75</v>
      </c>
      <c r="C288" s="7" t="s">
        <v>110</v>
      </c>
      <c r="D288" s="7" t="s">
        <v>112</v>
      </c>
      <c r="E288" s="7"/>
      <c r="F288" s="7"/>
      <c r="G288" s="43">
        <f>SUM(G291,G300,G289,G304,G306,G302,G293,G295,G298)</f>
        <v>9579.464</v>
      </c>
      <c r="H288" s="43">
        <f>SUM(H291,H300,H289,H304,H306,H302,H293,H295,H298)</f>
        <v>9551.136999999999</v>
      </c>
      <c r="I288" s="59">
        <f t="shared" si="9"/>
        <v>99.70429452002742</v>
      </c>
    </row>
    <row r="289" spans="1:9" ht="33.75" customHeight="1">
      <c r="A289" s="16" t="s">
        <v>280</v>
      </c>
      <c r="B289" s="11" t="s">
        <v>75</v>
      </c>
      <c r="C289" s="11" t="s">
        <v>110</v>
      </c>
      <c r="D289" s="11" t="s">
        <v>112</v>
      </c>
      <c r="E289" s="11" t="s">
        <v>281</v>
      </c>
      <c r="F289" s="11"/>
      <c r="G289" s="12">
        <f>SUM(G290)</f>
        <v>63.2</v>
      </c>
      <c r="H289" s="12">
        <f>SUM(H290)</f>
        <v>63.2</v>
      </c>
      <c r="I289" s="59">
        <f t="shared" si="9"/>
        <v>100</v>
      </c>
    </row>
    <row r="290" spans="1:9" ht="21" customHeight="1">
      <c r="A290" s="13" t="s">
        <v>229</v>
      </c>
      <c r="B290" s="11" t="s">
        <v>75</v>
      </c>
      <c r="C290" s="14" t="s">
        <v>110</v>
      </c>
      <c r="D290" s="14" t="s">
        <v>112</v>
      </c>
      <c r="E290" s="14" t="s">
        <v>281</v>
      </c>
      <c r="F290" s="14" t="s">
        <v>227</v>
      </c>
      <c r="G290" s="15">
        <v>63.2</v>
      </c>
      <c r="H290" s="15">
        <v>63.2</v>
      </c>
      <c r="I290" s="59">
        <f t="shared" si="9"/>
        <v>100</v>
      </c>
    </row>
    <row r="291" spans="1:9" ht="18.75" customHeight="1">
      <c r="A291" s="10" t="s">
        <v>72</v>
      </c>
      <c r="B291" s="11" t="s">
        <v>75</v>
      </c>
      <c r="C291" s="11" t="s">
        <v>110</v>
      </c>
      <c r="D291" s="11" t="s">
        <v>112</v>
      </c>
      <c r="E291" s="11" t="s">
        <v>70</v>
      </c>
      <c r="F291" s="11"/>
      <c r="G291" s="25">
        <f>SUM(G292)</f>
        <v>1850</v>
      </c>
      <c r="H291" s="35">
        <f>SUM(H292)</f>
        <v>1821.673</v>
      </c>
      <c r="I291" s="59">
        <f t="shared" si="9"/>
        <v>98.46881081081081</v>
      </c>
    </row>
    <row r="292" spans="1:9" ht="15.75">
      <c r="A292" s="13" t="s">
        <v>71</v>
      </c>
      <c r="B292" s="14" t="s">
        <v>75</v>
      </c>
      <c r="C292" s="14" t="s">
        <v>110</v>
      </c>
      <c r="D292" s="14" t="s">
        <v>112</v>
      </c>
      <c r="E292" s="14" t="s">
        <v>70</v>
      </c>
      <c r="F292" s="14" t="s">
        <v>227</v>
      </c>
      <c r="G292" s="21">
        <v>1850</v>
      </c>
      <c r="H292" s="36">
        <v>1821.673</v>
      </c>
      <c r="I292" s="59">
        <f t="shared" si="9"/>
        <v>98.46881081081081</v>
      </c>
    </row>
    <row r="293" spans="1:9" ht="36" customHeight="1">
      <c r="A293" s="46" t="s">
        <v>238</v>
      </c>
      <c r="B293" s="11" t="s">
        <v>75</v>
      </c>
      <c r="C293" s="11" t="s">
        <v>110</v>
      </c>
      <c r="D293" s="11" t="s">
        <v>112</v>
      </c>
      <c r="E293" s="11" t="s">
        <v>237</v>
      </c>
      <c r="F293" s="14"/>
      <c r="G293" s="28">
        <f>SUM(G294)</f>
        <v>15</v>
      </c>
      <c r="H293" s="28">
        <f>SUM(H294)</f>
        <v>15</v>
      </c>
      <c r="I293" s="59">
        <f t="shared" si="9"/>
        <v>100</v>
      </c>
    </row>
    <row r="294" spans="1:9" ht="15.75">
      <c r="A294" s="18" t="s">
        <v>229</v>
      </c>
      <c r="B294" s="14" t="s">
        <v>75</v>
      </c>
      <c r="C294" s="14" t="s">
        <v>110</v>
      </c>
      <c r="D294" s="14" t="s">
        <v>112</v>
      </c>
      <c r="E294" s="14" t="s">
        <v>237</v>
      </c>
      <c r="F294" s="14" t="s">
        <v>227</v>
      </c>
      <c r="G294" s="29">
        <v>15</v>
      </c>
      <c r="H294" s="29">
        <v>15</v>
      </c>
      <c r="I294" s="59">
        <f t="shared" si="9"/>
        <v>100</v>
      </c>
    </row>
    <row r="295" spans="1:9" ht="21.75" customHeight="1">
      <c r="A295" s="16" t="s">
        <v>286</v>
      </c>
      <c r="B295" s="14" t="s">
        <v>75</v>
      </c>
      <c r="C295" s="11" t="s">
        <v>110</v>
      </c>
      <c r="D295" s="11" t="s">
        <v>112</v>
      </c>
      <c r="E295" s="11" t="s">
        <v>292</v>
      </c>
      <c r="F295" s="11"/>
      <c r="G295" s="25">
        <f>SUM(G296)</f>
        <v>2475</v>
      </c>
      <c r="H295" s="25">
        <f>SUM(H296)</f>
        <v>2475</v>
      </c>
      <c r="I295" s="59">
        <f t="shared" si="9"/>
        <v>100</v>
      </c>
    </row>
    <row r="296" spans="1:9" ht="15.75">
      <c r="A296" s="16" t="s">
        <v>287</v>
      </c>
      <c r="B296" s="11" t="s">
        <v>75</v>
      </c>
      <c r="C296" s="11" t="s">
        <v>110</v>
      </c>
      <c r="D296" s="11" t="s">
        <v>112</v>
      </c>
      <c r="E296" s="11" t="s">
        <v>293</v>
      </c>
      <c r="F296" s="14"/>
      <c r="G296" s="25">
        <f>SUM(G297)</f>
        <v>2475</v>
      </c>
      <c r="H296" s="25">
        <f>SUM(H297)</f>
        <v>2475</v>
      </c>
      <c r="I296" s="59">
        <f t="shared" si="9"/>
        <v>100</v>
      </c>
    </row>
    <row r="297" spans="1:9" ht="16.5" customHeight="1">
      <c r="A297" s="18" t="s">
        <v>229</v>
      </c>
      <c r="B297" s="14" t="s">
        <v>75</v>
      </c>
      <c r="C297" s="14" t="s">
        <v>110</v>
      </c>
      <c r="D297" s="14" t="s">
        <v>112</v>
      </c>
      <c r="E297" s="14" t="s">
        <v>293</v>
      </c>
      <c r="F297" s="14" t="s">
        <v>227</v>
      </c>
      <c r="G297" s="21">
        <v>2475</v>
      </c>
      <c r="H297" s="21">
        <v>2475</v>
      </c>
      <c r="I297" s="59">
        <f t="shared" si="9"/>
        <v>100</v>
      </c>
    </row>
    <row r="298" spans="1:9" ht="18.75" customHeight="1">
      <c r="A298" s="16" t="s">
        <v>289</v>
      </c>
      <c r="B298" s="11" t="s">
        <v>75</v>
      </c>
      <c r="C298" s="11" t="s">
        <v>110</v>
      </c>
      <c r="D298" s="11" t="s">
        <v>112</v>
      </c>
      <c r="E298" s="11" t="s">
        <v>294</v>
      </c>
      <c r="F298" s="14"/>
      <c r="G298" s="35">
        <f>SUM(G299)</f>
        <v>3922.065</v>
      </c>
      <c r="H298" s="35">
        <f>SUM(H299)</f>
        <v>3922.065</v>
      </c>
      <c r="I298" s="59">
        <f t="shared" si="9"/>
        <v>100</v>
      </c>
    </row>
    <row r="299" spans="1:9" ht="18" customHeight="1">
      <c r="A299" s="18" t="s">
        <v>229</v>
      </c>
      <c r="B299" s="14" t="s">
        <v>75</v>
      </c>
      <c r="C299" s="14" t="s">
        <v>110</v>
      </c>
      <c r="D299" s="14" t="s">
        <v>112</v>
      </c>
      <c r="E299" s="14" t="s">
        <v>294</v>
      </c>
      <c r="F299" s="14" t="s">
        <v>227</v>
      </c>
      <c r="G299" s="36">
        <v>3922.065</v>
      </c>
      <c r="H299" s="36">
        <v>3922.065</v>
      </c>
      <c r="I299" s="59">
        <f t="shared" si="9"/>
        <v>100</v>
      </c>
    </row>
    <row r="300" spans="1:9" ht="33" customHeight="1">
      <c r="A300" s="10" t="s">
        <v>228</v>
      </c>
      <c r="B300" s="11" t="s">
        <v>75</v>
      </c>
      <c r="C300" s="11" t="s">
        <v>110</v>
      </c>
      <c r="D300" s="11" t="s">
        <v>112</v>
      </c>
      <c r="E300" s="11" t="s">
        <v>230</v>
      </c>
      <c r="F300" s="11"/>
      <c r="G300" s="25">
        <f>SUM(G301)</f>
        <v>550</v>
      </c>
      <c r="H300" s="25">
        <f>SUM(H301)</f>
        <v>550</v>
      </c>
      <c r="I300" s="59">
        <f t="shared" si="9"/>
        <v>100</v>
      </c>
    </row>
    <row r="301" spans="1:9" ht="15.75">
      <c r="A301" s="13" t="s">
        <v>229</v>
      </c>
      <c r="B301" s="14" t="s">
        <v>75</v>
      </c>
      <c r="C301" s="14" t="s">
        <v>110</v>
      </c>
      <c r="D301" s="14" t="s">
        <v>112</v>
      </c>
      <c r="E301" s="14" t="s">
        <v>230</v>
      </c>
      <c r="F301" s="14" t="s">
        <v>227</v>
      </c>
      <c r="G301" s="21">
        <v>550</v>
      </c>
      <c r="H301" s="21">
        <v>550</v>
      </c>
      <c r="I301" s="59">
        <f t="shared" si="9"/>
        <v>100</v>
      </c>
    </row>
    <row r="302" spans="1:9" ht="31.5">
      <c r="A302" s="16" t="s">
        <v>299</v>
      </c>
      <c r="B302" s="11" t="s">
        <v>75</v>
      </c>
      <c r="C302" s="11" t="s">
        <v>110</v>
      </c>
      <c r="D302" s="11" t="s">
        <v>112</v>
      </c>
      <c r="E302" s="11" t="s">
        <v>300</v>
      </c>
      <c r="F302" s="14"/>
      <c r="G302" s="28">
        <f>SUM(G303)</f>
        <v>60</v>
      </c>
      <c r="H302" s="28">
        <f>SUM(H303)</f>
        <v>60</v>
      </c>
      <c r="I302" s="59">
        <f t="shared" si="9"/>
        <v>100</v>
      </c>
    </row>
    <row r="303" spans="1:9" ht="15.75">
      <c r="A303" s="18" t="s">
        <v>229</v>
      </c>
      <c r="B303" s="14" t="s">
        <v>75</v>
      </c>
      <c r="C303" s="14" t="s">
        <v>110</v>
      </c>
      <c r="D303" s="14" t="s">
        <v>112</v>
      </c>
      <c r="E303" s="14" t="s">
        <v>300</v>
      </c>
      <c r="F303" s="14" t="s">
        <v>227</v>
      </c>
      <c r="G303" s="28">
        <v>60</v>
      </c>
      <c r="H303" s="28">
        <v>60</v>
      </c>
      <c r="I303" s="59">
        <f t="shared" si="9"/>
        <v>100</v>
      </c>
    </row>
    <row r="304" spans="1:9" ht="15.75">
      <c r="A304" s="16" t="s">
        <v>10</v>
      </c>
      <c r="B304" s="11" t="s">
        <v>75</v>
      </c>
      <c r="C304" s="11" t="s">
        <v>110</v>
      </c>
      <c r="D304" s="11" t="s">
        <v>112</v>
      </c>
      <c r="E304" s="11" t="s">
        <v>33</v>
      </c>
      <c r="F304" s="50"/>
      <c r="G304" s="51">
        <f>SUM(G305)</f>
        <v>146.499</v>
      </c>
      <c r="H304" s="51">
        <f>SUM(H305)</f>
        <v>146.499</v>
      </c>
      <c r="I304" s="59">
        <f t="shared" si="9"/>
        <v>100</v>
      </c>
    </row>
    <row r="305" spans="1:9" ht="15.75">
      <c r="A305" s="18" t="s">
        <v>229</v>
      </c>
      <c r="B305" s="14" t="s">
        <v>75</v>
      </c>
      <c r="C305" s="14" t="s">
        <v>110</v>
      </c>
      <c r="D305" s="14" t="s">
        <v>112</v>
      </c>
      <c r="E305" s="14" t="s">
        <v>33</v>
      </c>
      <c r="F305" s="14" t="s">
        <v>227</v>
      </c>
      <c r="G305" s="51">
        <v>146.499</v>
      </c>
      <c r="H305" s="51">
        <v>146.499</v>
      </c>
      <c r="I305" s="59">
        <f t="shared" si="9"/>
        <v>100</v>
      </c>
    </row>
    <row r="306" spans="1:9" ht="15.75">
      <c r="A306" s="16" t="s">
        <v>198</v>
      </c>
      <c r="B306" s="11" t="s">
        <v>75</v>
      </c>
      <c r="C306" s="11" t="s">
        <v>110</v>
      </c>
      <c r="D306" s="11" t="s">
        <v>112</v>
      </c>
      <c r="E306" s="11" t="s">
        <v>200</v>
      </c>
      <c r="F306" s="50"/>
      <c r="G306" s="28">
        <f>SUM(G307)</f>
        <v>497.7</v>
      </c>
      <c r="H306" s="28">
        <f>SUM(H307)</f>
        <v>497.7</v>
      </c>
      <c r="I306" s="59">
        <f t="shared" si="9"/>
        <v>100</v>
      </c>
    </row>
    <row r="307" spans="1:9" ht="15.75">
      <c r="A307" s="18" t="s">
        <v>229</v>
      </c>
      <c r="B307" s="14" t="s">
        <v>75</v>
      </c>
      <c r="C307" s="14" t="s">
        <v>110</v>
      </c>
      <c r="D307" s="14" t="s">
        <v>112</v>
      </c>
      <c r="E307" s="14" t="s">
        <v>200</v>
      </c>
      <c r="F307" s="14" t="s">
        <v>227</v>
      </c>
      <c r="G307" s="28">
        <v>497.7</v>
      </c>
      <c r="H307" s="28">
        <v>497.7</v>
      </c>
      <c r="I307" s="59">
        <f t="shared" si="9"/>
        <v>100</v>
      </c>
    </row>
    <row r="308" spans="1:9" ht="15.75">
      <c r="A308" s="17" t="s">
        <v>166</v>
      </c>
      <c r="B308" s="7" t="s">
        <v>75</v>
      </c>
      <c r="C308" s="7" t="s">
        <v>64</v>
      </c>
      <c r="D308" s="7"/>
      <c r="E308" s="52"/>
      <c r="F308" s="52"/>
      <c r="G308" s="57">
        <f aca="true" t="shared" si="12" ref="G308:H310">SUM(G309)</f>
        <v>164.4</v>
      </c>
      <c r="H308" s="57">
        <f t="shared" si="12"/>
        <v>164.4</v>
      </c>
      <c r="I308" s="59">
        <f t="shared" si="9"/>
        <v>100</v>
      </c>
    </row>
    <row r="309" spans="1:9" ht="15.75">
      <c r="A309" s="16" t="s">
        <v>23</v>
      </c>
      <c r="B309" s="14" t="s">
        <v>75</v>
      </c>
      <c r="C309" s="11" t="s">
        <v>64</v>
      </c>
      <c r="D309" s="11" t="s">
        <v>65</v>
      </c>
      <c r="E309" s="50"/>
      <c r="F309" s="50"/>
      <c r="G309" s="28">
        <f t="shared" si="12"/>
        <v>164.4</v>
      </c>
      <c r="H309" s="28">
        <f t="shared" si="12"/>
        <v>164.4</v>
      </c>
      <c r="I309" s="59">
        <f t="shared" si="9"/>
        <v>100</v>
      </c>
    </row>
    <row r="310" spans="1:9" ht="48.75" customHeight="1">
      <c r="A310" s="46" t="s">
        <v>301</v>
      </c>
      <c r="B310" s="14" t="s">
        <v>75</v>
      </c>
      <c r="C310" s="53" t="s">
        <v>64</v>
      </c>
      <c r="D310" s="53" t="s">
        <v>65</v>
      </c>
      <c r="E310" s="54">
        <v>5210100</v>
      </c>
      <c r="F310" s="54"/>
      <c r="G310" s="25">
        <f t="shared" si="12"/>
        <v>164.4</v>
      </c>
      <c r="H310" s="25">
        <f t="shared" si="12"/>
        <v>164.4</v>
      </c>
      <c r="I310" s="59">
        <f t="shared" si="9"/>
        <v>100</v>
      </c>
    </row>
    <row r="311" spans="1:9" ht="31.5">
      <c r="A311" s="46" t="s">
        <v>302</v>
      </c>
      <c r="B311" s="14" t="s">
        <v>75</v>
      </c>
      <c r="C311" s="53" t="s">
        <v>64</v>
      </c>
      <c r="D311" s="53" t="s">
        <v>65</v>
      </c>
      <c r="E311" s="54">
        <v>5210104</v>
      </c>
      <c r="F311" s="54"/>
      <c r="G311" s="25">
        <f>SUM(G312:G313)</f>
        <v>164.4</v>
      </c>
      <c r="H311" s="25">
        <f>SUM(H312:H313)</f>
        <v>164.4</v>
      </c>
      <c r="I311" s="59">
        <f t="shared" si="9"/>
        <v>100</v>
      </c>
    </row>
    <row r="312" spans="1:9" ht="15.75">
      <c r="A312" s="18" t="s">
        <v>229</v>
      </c>
      <c r="B312" s="14" t="s">
        <v>75</v>
      </c>
      <c r="C312" s="55" t="s">
        <v>64</v>
      </c>
      <c r="D312" s="55" t="s">
        <v>65</v>
      </c>
      <c r="E312" s="56">
        <v>5210104</v>
      </c>
      <c r="F312" s="56">
        <v>540</v>
      </c>
      <c r="G312" s="21">
        <v>164.4</v>
      </c>
      <c r="H312" s="21">
        <v>164.4</v>
      </c>
      <c r="I312" s="59">
        <f t="shared" si="9"/>
        <v>100</v>
      </c>
    </row>
  </sheetData>
  <sheetProtection/>
  <mergeCells count="7">
    <mergeCell ref="H7:I7"/>
    <mergeCell ref="A5:G5"/>
    <mergeCell ref="D1:G1"/>
    <mergeCell ref="B2:I2"/>
    <mergeCell ref="B3:I3"/>
    <mergeCell ref="D4:I4"/>
    <mergeCell ref="A6:G6"/>
  </mergeCells>
  <printOptions/>
  <pageMargins left="0.32" right="0.36" top="0.25" bottom="0.27" header="0.16" footer="0.23"/>
  <pageSetup fitToHeight="0" fitToWidth="1" horizontalDpi="600" verticalDpi="600" orientation="portrait" paperSize="9" scale="58" r:id="rId1"/>
  <rowBreaks count="4" manualBreakCount="4">
    <brk id="65" max="8" man="1"/>
    <brk id="125" max="8" man="1"/>
    <brk id="181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Администратор</cp:lastModifiedBy>
  <cp:lastPrinted>2013-02-26T10:16:36Z</cp:lastPrinted>
  <dcterms:created xsi:type="dcterms:W3CDTF">2008-04-16T10:42:47Z</dcterms:created>
  <dcterms:modified xsi:type="dcterms:W3CDTF">2013-04-04T06:52:12Z</dcterms:modified>
  <cp:category/>
  <cp:version/>
  <cp:contentType/>
  <cp:contentStatus/>
</cp:coreProperties>
</file>